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01 EJERCICIO FISCAL 2025\05 SEVAC\"/>
    </mc:Choice>
  </mc:AlternateContent>
  <xr:revisionPtr revIDLastSave="0" documentId="13_ncr:1_{7BCFFC2E-44E0-4AE9-8398-C0E306994B02}" xr6:coauthVersionLast="47" xr6:coauthVersionMax="47" xr10:uidLastSave="{00000000-0000-0000-0000-000000000000}"/>
  <bookViews>
    <workbookView xWindow="-120" yWindow="-120" windowWidth="29040" windowHeight="15720" firstSheet="1" activeTab="7" xr2:uid="{00000000-000D-0000-FFFF-FFFF00000000}"/>
  </bookViews>
  <sheets>
    <sheet name="Norma Ing 2" sheetId="15" state="hidden" r:id="rId1"/>
    <sheet name="Norma Ing" sheetId="21" r:id="rId2"/>
    <sheet name="PROYECCION" sheetId="13" r:id="rId3"/>
    <sheet name="Estructura" sheetId="24" r:id="rId4"/>
    <sheet name="FPI-3" sheetId="14" r:id="rId5"/>
    <sheet name="Formato 7a" sheetId="16" r:id="rId6"/>
    <sheet name="Formato 7c" sheetId="17" r:id="rId7"/>
    <sheet name="Calendario Ing" sheetId="19" r:id="rId8"/>
  </sheets>
  <definedNames>
    <definedName name="_xlnm.Print_Titles" localSheetId="7">'Calendario Ing'!$1:$3</definedName>
    <definedName name="_xlnm.Print_Titles" localSheetId="3">Estructura!$1:$6</definedName>
    <definedName name="_xlnm.Print_Titles" localSheetId="5">'Formato 7a'!$1:$6</definedName>
    <definedName name="_xlnm.Print_Titles" localSheetId="6">'Formato 7c'!$1:$5</definedName>
    <definedName name="_xlnm.Print_Titles" localSheetId="4">'FPI-3'!$1:$8</definedName>
    <definedName name="_xlnm.Print_Titles" localSheetId="1">'Norma Ing'!$1:$5</definedName>
    <definedName name="_xlnm.Print_Titles" localSheetId="0">'Norma Ing 2'!$1:$3</definedName>
    <definedName name="_xlnm.Print_Titles" localSheetId="2">PROYECCION!$1:$6</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1" i="21" l="1"/>
  <c r="E101" i="21"/>
  <c r="E152" i="21" l="1"/>
  <c r="E148" i="21"/>
  <c r="E147" i="21"/>
  <c r="E146" i="21"/>
  <c r="E145" i="21"/>
  <c r="D101" i="21"/>
  <c r="D6" i="21"/>
  <c r="D32" i="21"/>
  <c r="D43" i="21"/>
  <c r="D77" i="21"/>
  <c r="D99" i="21"/>
  <c r="E143" i="21"/>
  <c r="E141" i="21"/>
  <c r="E129" i="21"/>
  <c r="E6" i="17" l="1"/>
  <c r="E30" i="17" s="1"/>
  <c r="E20" i="17"/>
  <c r="M1123" i="24" l="1"/>
  <c r="L1123" i="24"/>
  <c r="K1123" i="24"/>
  <c r="M1119" i="13" l="1"/>
  <c r="L1119" i="13"/>
  <c r="K1119" i="13"/>
  <c r="C156" i="15" l="1"/>
  <c r="C148" i="15"/>
  <c r="C113" i="15"/>
  <c r="C38" i="15" l="1"/>
  <c r="C140" i="15" l="1"/>
  <c r="C141" i="15"/>
  <c r="C133" i="15" l="1"/>
  <c r="C145" i="15"/>
  <c r="C144" i="15" s="1"/>
  <c r="C142" i="15" s="1"/>
  <c r="C132" i="15"/>
  <c r="C129" i="15"/>
  <c r="C127" i="15"/>
  <c r="C135" i="15"/>
  <c r="C128" i="15"/>
  <c r="C130" i="15"/>
  <c r="C131" i="15"/>
  <c r="C138" i="15"/>
  <c r="C134" i="15"/>
  <c r="C139" i="15" l="1"/>
  <c r="C137" i="15" s="1"/>
  <c r="C136" i="15" s="1"/>
  <c r="C126" i="15"/>
  <c r="C125" i="15" s="1"/>
  <c r="C124" i="15" s="1"/>
  <c r="C123" i="15" l="1"/>
  <c r="C88" i="15" l="1"/>
  <c r="C97" i="15"/>
  <c r="C90" i="15"/>
  <c r="C28" i="15" l="1"/>
  <c r="C81" i="15"/>
  <c r="C36" i="15"/>
  <c r="C35" i="15"/>
  <c r="C107" i="15"/>
  <c r="C30" i="15"/>
  <c r="C29" i="15" s="1"/>
  <c r="C40" i="15"/>
  <c r="C39" i="15" s="1"/>
  <c r="C32" i="15"/>
  <c r="C59" i="15"/>
  <c r="C94" i="15"/>
  <c r="C93" i="15" s="1"/>
  <c r="C12" i="15"/>
  <c r="C82" i="15"/>
  <c r="C83" i="15"/>
  <c r="C14" i="15"/>
  <c r="C101" i="15"/>
  <c r="C13" i="15"/>
  <c r="C27" i="15" l="1"/>
  <c r="C108" i="15"/>
  <c r="C106" i="15"/>
  <c r="C69" i="15"/>
  <c r="C7" i="15"/>
  <c r="C89" i="15"/>
  <c r="C77" i="15"/>
  <c r="C6" i="15"/>
  <c r="C70" i="15"/>
  <c r="C86" i="15"/>
  <c r="C22" i="15"/>
  <c r="C80" i="15"/>
  <c r="C17" i="15"/>
  <c r="C37" i="15"/>
  <c r="C91" i="15"/>
  <c r="C84" i="15"/>
  <c r="C58" i="15"/>
  <c r="C57" i="15"/>
  <c r="C34" i="15"/>
  <c r="C33" i="15"/>
  <c r="C72" i="15"/>
  <c r="C71" i="15" s="1"/>
  <c r="C26" i="15"/>
  <c r="C25" i="15" s="1"/>
  <c r="C11" i="15"/>
  <c r="C10" i="15" s="1"/>
  <c r="C66" i="15" l="1"/>
  <c r="C5" i="15"/>
  <c r="C109" i="15"/>
  <c r="C103" i="15"/>
  <c r="C65" i="15"/>
  <c r="C105" i="15"/>
  <c r="C104" i="15"/>
  <c r="C85" i="15"/>
  <c r="C78" i="15"/>
  <c r="C23" i="15"/>
  <c r="C87" i="15"/>
  <c r="C16" i="15"/>
  <c r="C56" i="15"/>
  <c r="C100" i="15"/>
  <c r="C18" i="15"/>
  <c r="C24" i="15"/>
  <c r="C31" i="15"/>
  <c r="C47" i="15"/>
  <c r="C102" i="15"/>
  <c r="C76" i="15"/>
  <c r="C64" i="15"/>
  <c r="C79" i="15"/>
  <c r="C112" i="15"/>
  <c r="C111" i="15" s="1"/>
  <c r="C68" i="15"/>
  <c r="C67" i="15" s="1"/>
  <c r="C55" i="15" l="1"/>
  <c r="C46" i="15"/>
  <c r="C99" i="15"/>
  <c r="C110" i="15"/>
  <c r="C51" i="15"/>
  <c r="C50" i="15"/>
  <c r="C60" i="15"/>
  <c r="C15" i="15"/>
  <c r="C49" i="15"/>
  <c r="C75" i="15"/>
  <c r="C74" i="15" s="1"/>
  <c r="C63" i="15"/>
  <c r="C62" i="15"/>
  <c r="C61" i="15"/>
  <c r="C54" i="15"/>
  <c r="C52" i="15"/>
  <c r="C48" i="15"/>
  <c r="C98" i="15"/>
  <c r="C43" i="15"/>
  <c r="C42" i="15" s="1"/>
  <c r="C21" i="15"/>
  <c r="C20" i="15" s="1"/>
  <c r="C19" i="15" s="1"/>
  <c r="C9" i="15"/>
  <c r="C8" i="15" s="1"/>
  <c r="C96" i="15" l="1"/>
  <c r="C95" i="15" s="1"/>
  <c r="C53" i="15"/>
  <c r="C45" i="15"/>
  <c r="C73" i="15"/>
  <c r="C4" i="15"/>
  <c r="C41" i="15" l="1"/>
  <c r="C160" i="15" s="1"/>
</calcChain>
</file>

<file path=xl/sharedStrings.xml><?xml version="1.0" encoding="utf-8"?>
<sst xmlns="http://schemas.openxmlformats.org/spreadsheetml/2006/main" count="3179" uniqueCount="1387">
  <si>
    <t>CONCEPTO</t>
  </si>
  <si>
    <t>LEY</t>
  </si>
  <si>
    <t>INGRESOS MUNICIPALES</t>
  </si>
  <si>
    <t>C.R.I.</t>
  </si>
  <si>
    <t>INGRESOS CONSOLIDADOS JULIO-AGOSTO</t>
  </si>
  <si>
    <t>INGRESOS ESTIMADOS* (SEPTIEMBRE-DICIEMBRE)</t>
  </si>
  <si>
    <t>INGRESOS Y OTROS BENEFICIOS</t>
  </si>
  <si>
    <t>I</t>
  </si>
  <si>
    <t>IMPUESTOS (CRI)</t>
  </si>
  <si>
    <t>IMPUESTOS SOBRE LOS INGRESOS</t>
  </si>
  <si>
    <t xml:space="preserve">                 a)</t>
  </si>
  <si>
    <t>DIVERSIONES Y ESPECTACULOS PUBLICOS</t>
  </si>
  <si>
    <t>TEATRO,CIRCOS,CARPAS Y DIVERSIONES SIMILARES SOBRE BOLETAJE VENDIDO</t>
  </si>
  <si>
    <t>EVENTOS DEPORTIVOS: BEISBOL,FUTBOL,BOX,LUCHA LIBRE Y SIMILARES SOBRE EL BOLETAJE VENDIDO</t>
  </si>
  <si>
    <t>EVENTOS TAURINOS SOBRE EL BOLETAJE VENDIDO</t>
  </si>
  <si>
    <t>EXHIBICIONES,EXPOSICIONES Y SIMILARES SOBRE EL BOLETAJE VENDIDO</t>
  </si>
  <si>
    <t>JUEGOS RECREATIVOS SOBRE EL BOLETAJE VENDIDO</t>
  </si>
  <si>
    <t>BAILES EVENTUALES DE ESPECULACIÓN, SI SE COBRA LA ENTRDA, SOBRE EL BOLETAJE VENDIDO</t>
  </si>
  <si>
    <t>BAILES EVENTUALES DE ESPECULACION SIN COBRO DE ENTRADA, POR EVENTO</t>
  </si>
  <si>
    <t>BAILES PARTICULARES NO ESPECULATIVOS EN ESPACIO PUBLICO, POR EVENTO</t>
  </si>
  <si>
    <t>EXCURSIONES Y PASEOS TERRESTRES O MARITIMOS, SOBRE EL BOLETAJE VENDIDO</t>
  </si>
  <si>
    <t>OTRAS DIVERSIONES O ESPECTACULOS PUBLICOS NO ESPECIFICADAS, SOBRE EL BOLETAJE VENDIDO</t>
  </si>
  <si>
    <t xml:space="preserve">                 b)</t>
  </si>
  <si>
    <t>EN ESTABLECIMIENTOS O LOCALES COMERCIALES QUE, SE DEDIEQUEN DE MANERA HABITUAL O PERMANENTE A LA EXPLOTACIÓN DE DIVERSIONES O JUEGOS DE ENTRETENIMIENTO</t>
  </si>
  <si>
    <t>MAQUINAS DE VIDEO - JUEGOS POR UNIDAD Y ANUALIDAD</t>
  </si>
  <si>
    <t>JUEGOS MECANICOS PARA NIÑOS POR UNIDAD Y ANUALIDAD</t>
  </si>
  <si>
    <t>MAQUINAS DE GOLOSINAS O FUTBOLITOS POR UNIDAD Y ANUALIDAD</t>
  </si>
  <si>
    <t>ROCKOLAS POR UNIDAD O ANUALIDAD</t>
  </si>
  <si>
    <t>IMPUESTOS SOBRE EL PATRIMONIO</t>
  </si>
  <si>
    <t>IMPUESTO PREDIAL</t>
  </si>
  <si>
    <t>PREDIOS URBANOS Y SUB-URBANOS BALDIOS</t>
  </si>
  <si>
    <t>URBANOS BALDIOS</t>
  </si>
  <si>
    <t>SUB-URBANOS BALDIOS</t>
  </si>
  <si>
    <t>PREDIOS URBANOS Y SUB-URBANOS EDIFICADOS, DESTINADOS A SERVICIO TURISTICO</t>
  </si>
  <si>
    <t>URBANOS EDIFICADOS PARA EL SERVICIO TURISTICO</t>
  </si>
  <si>
    <t>SUB-URB.EDIFICADOS PARA EL SERVICIO TURISTICO</t>
  </si>
  <si>
    <t>PREDIOS RUSTICOS BALDIOS</t>
  </si>
  <si>
    <t>PREDIOS URBANOS, SUB-URBANOS Y RUSTICOS EDIFICADOS</t>
  </si>
  <si>
    <t>URBANOS EDIFICADOS DESTINADOS A CASA HABITACION</t>
  </si>
  <si>
    <t>SUB-URBANOS EDIFICADOS DESTINADOS A CASA HABITACION</t>
  </si>
  <si>
    <t>RUSTICOS EDIFICADOS DESTINADOS A CASA HABITACION</t>
  </si>
  <si>
    <t>LOS DE REGIMEN DE TIEMPO COMPARTIDO Y MULTIPROPIEDAD</t>
  </si>
  <si>
    <t>PREDIOS EN QUE SE UBIQUEN PLANTAS DE BENEFICIO Y ESTABLECIMIENTOS METALURGICOS</t>
  </si>
  <si>
    <t>PREDIOS EJIDALES Y COMUNALES</t>
  </si>
  <si>
    <t>PREDIOS Y CONSTRUCCIONES ZONAS URB.SUB-URB Y RUSTICAS REGULARIZADAS PROGRAMAS SOCIALES DE TENENCIA DE LA TIERRA</t>
  </si>
  <si>
    <t>PREDIOS EDIFICADOS EN PROPIEDAD DE PENSIONADOS Y JUBILADOS Y PERSONAS MAYORES CASA-HABITACIÓN</t>
  </si>
  <si>
    <t>PENSIONADOS Y JUBILADOS</t>
  </si>
  <si>
    <t>TARJETA DEL INAPAM (INSEN)</t>
  </si>
  <si>
    <t>PERSONAS DE CAPACIDADES DIFERENTES</t>
  </si>
  <si>
    <t>MADRES Y/O PADRES SOLTEROS JEFES DE FAMILIA</t>
  </si>
  <si>
    <t>IMPUESTOS SOBRE LA PRODUCCION AL CONSUMO Y LAS TRANSACCIONES</t>
  </si>
  <si>
    <t>SOBRE ADQUISICION DE INMUEBLES</t>
  </si>
  <si>
    <t>IMPUESTOS AL COMERCIO EXTERIOR</t>
  </si>
  <si>
    <t>IMPUESTOS SOBRE NOMINAS Y ASIMILABLES</t>
  </si>
  <si>
    <t>IMPUESTOS ECOLOGICOS</t>
  </si>
  <si>
    <t>ACCESORIOS</t>
  </si>
  <si>
    <t>MULTAS</t>
  </si>
  <si>
    <t>PREDIAL</t>
  </si>
  <si>
    <t>RECARGOS</t>
  </si>
  <si>
    <t xml:space="preserve">                 c)</t>
  </si>
  <si>
    <t>GASTOS DE EJECUCION</t>
  </si>
  <si>
    <t>OTROS IMPUESTOS</t>
  </si>
  <si>
    <t>CONTRIBUCIONES ESPECIALES</t>
  </si>
  <si>
    <t>DE LA INSTALACIÓN,MANTENIMIENTO Y CONSERVACION DE ALUMBRADO PUBLICO</t>
  </si>
  <si>
    <t>PREDIOS DESTINADOS A CASA HABITACION O BALDIOS</t>
  </si>
  <si>
    <t>DENTRO DEL PRIMER CUADRO DE LA CABECERA MUNICIPAL, POR MTRO. LINEAL O FRACCIÓN</t>
  </si>
  <si>
    <t>EN ZONAS RESIDENCIALES O TURISTICAS POR METRO LINEAL O FRACCIÓN</t>
  </si>
  <si>
    <t>EN COLONIAS O BARRIOS POPULARES</t>
  </si>
  <si>
    <t>LOCALES COMERCIALES O PRESTACION DE SERVICIO, EN GENERAL</t>
  </si>
  <si>
    <t>LOCALES COMERCIALES O PRESTACION DE SERVICIOS RELACIONADOS CON EL TURISMO</t>
  </si>
  <si>
    <t>LOCALES INDUSTRIALES</t>
  </si>
  <si>
    <t>DENTRO DE LA CABECERA MUNICIPAL POR METRO LINEAL O FRACCIÓN</t>
  </si>
  <si>
    <t>EN LAS DEMAS COMUNIDADES POR METRO LINEAL</t>
  </si>
  <si>
    <t>PRO-BOMBEROS</t>
  </si>
  <si>
    <t>LICENCIA PARA CONSTRUCCIÓN EDIFICIOS O CASA HABITACION, RESTAURACIÓN, REPARACION O REPARACIÓN, URBANIZACIÓN, FRACCIONAMIENTO, LOTIFICACIÓN, RELOTIFICACIÓN, FUSIÓN Y SUBDIVISIÓN</t>
  </si>
  <si>
    <t>POR LA EXPEDICION INICIAL O REFRENDO DE LICENCIAS, PERMISOS Y AUTORIZACIONES PARA FUNCIONAMIENTO DE ESTABLECIMIENTOS O LOCALES GIROS ENAJENACIÓN DE BEBIDAS ALCOHOLICAS</t>
  </si>
  <si>
    <t>LICENCIAS, PERMISOS O AUTORIZACIÓN PARA COLOCACION DE ANUNCIOS O CARTELES COMERCIALES Y LA REALIZACIÓN DE PUBLICIDAD</t>
  </si>
  <si>
    <t>POR RECOLECCION, MANEJO Y DISPOSICION FINAL DE ENVASES NO RETORNABLES</t>
  </si>
  <si>
    <t>ENVASES NO RETORNABLES QUE CONTIENE PRODUCTO NO TOXICOS</t>
  </si>
  <si>
    <t>REFRESCOS</t>
  </si>
  <si>
    <t>AGUA</t>
  </si>
  <si>
    <t>CERVEZA</t>
  </si>
  <si>
    <t>PRODUCTOS ALIMENTICIOS DIFERENTES A LOS SEÑALADOS</t>
  </si>
  <si>
    <t>PRODUCTOS QUIMICOS DE USO DOMESTICO</t>
  </si>
  <si>
    <t>ENVASES NO RETORNABLES QUE CONTIENE PRODUCTOS TOXICOS</t>
  </si>
  <si>
    <t>AGROQUÍMICOS</t>
  </si>
  <si>
    <t>ACEITES Y ADITIVOS PARA VEHICULOS AUTOMOTORES</t>
  </si>
  <si>
    <t>PRODUCTOS QUIMICOS DE USO INDUSTRIAL</t>
  </si>
  <si>
    <t>PRO-ECOLOGIA</t>
  </si>
  <si>
    <t>POR VERIFICACION P/ESTABLECIMIENTO NUEVO O AMPLIACION DE OBRAS,SERVICIOS,INDUSTRIA Y COMERCERCIO</t>
  </si>
  <si>
    <t>POR PERMISOS PARA PODA DE ARBOL PUBLICO O PRIVADO</t>
  </si>
  <si>
    <t>POR PERMISO POR DERRIBO DE ARBOL PUBLICO O PRIVADO POR CM DE DIAMETRO</t>
  </si>
  <si>
    <t>POR LICENCIA AMBIENTAL NO RESERVADA A LA FEDERACION</t>
  </si>
  <si>
    <t xml:space="preserve">POR AUTORIZACION DE REGISTRO COMO GENERADOR DE EMISIONES CONTAMINANTES </t>
  </si>
  <si>
    <t>POR SOLICITUD DE  REGISTRO DE DESCARGA DE AGUAS RESIDUALES</t>
  </si>
  <si>
    <t>POR EXTRACCION DE MATERIALES MINERALES PÉTREOS NO RESERVADOS A LA  FEDERACIÓN</t>
  </si>
  <si>
    <t>POR LICENCIA DE EXTRACCION DE MINERALES PÉTREOS NO RESERVADOS A LA FEDERECIÓN, PREVIA AUTORIZACIÓN DE MANIFESTACIÓN DE IMPACTO AMBIENTAL</t>
  </si>
  <si>
    <t>POR INFORMES O MANIFESTACIÓN DE RESIDUOS NO PELIGROSOS</t>
  </si>
  <si>
    <t>POR MANIFIESTO DE CONTAMINANTES</t>
  </si>
  <si>
    <t>POR EXTRACCION DE FLORA NO RESERVADA A LA FEDERACIÓN EN EL MUNICIPIO</t>
  </si>
  <si>
    <t>MOVIMIENTOS DE ACTIVIDADES RIESGOSAS DENTRO DE EMPRESAS,NEGOCIOS U OTROS</t>
  </si>
  <si>
    <t>POR REGISTRO DE MANIFESTACION DE IMPACTO AMBIENTAL INFORME PREVENTIVO  O DE RIESGO</t>
  </si>
  <si>
    <t>POR LICENCIA DE MANEJO DE SUSTANCIAS NO RESERVADAS A LA FEDERACION</t>
  </si>
  <si>
    <t>POR DICTAMENES PARA CAMBIOS DE USO DE SUELO</t>
  </si>
  <si>
    <t>PERMISOS PARA TRANSPORTAR MADERA</t>
  </si>
  <si>
    <t>IMPUESTOS ADICIONALES</t>
  </si>
  <si>
    <t>APLICADOS A IMPUESTO PREDIAL Y DERECHOS POR SERVICIOS  CATASTRALES</t>
  </si>
  <si>
    <t>15% PRO-EDUCACION Y ASISTENCIA SOCIAL</t>
  </si>
  <si>
    <t>15% PRO-CAMINOS</t>
  </si>
  <si>
    <t>15% PRO-TURISMO</t>
  </si>
  <si>
    <t>APLICADOS A DERECHOS POR SERVICIOS DE TRANSITO</t>
  </si>
  <si>
    <t>15% PRO-RECUPERACION DEL EQUILIBRIO ECOLOGICO FORESTAL</t>
  </si>
  <si>
    <t>APLICADOS A DERECHOS POR LOS SERVICIOS DE AGUA POTABLE</t>
  </si>
  <si>
    <t>15% PRO - REDES</t>
  </si>
  <si>
    <t>IMPUESTOS NO COMPRENDIDOS EN LAS FRACCIONES DE LA LEY DE INGRESOS CAUSADAS EN EJERCICIOS FISCALES ANTERIORES PENDIENTES DE LIQUIDACIÓN O PAGO</t>
  </si>
  <si>
    <t>REZAGOS PREDIAL</t>
  </si>
  <si>
    <t xml:space="preserve">REZAGOS PREDIAL </t>
  </si>
  <si>
    <t>II</t>
  </si>
  <si>
    <t>CUOTAS Y APORTACIONES DE SEGURIDAD SOCIAL</t>
  </si>
  <si>
    <t>APORTACIONES PARA FONDOS DE VIVIENDA</t>
  </si>
  <si>
    <t>CUOTAS PARA EL SEGURO SOCIAL</t>
  </si>
  <si>
    <t>CUOTAS DE AHORRO PARA EL RETIRO</t>
  </si>
  <si>
    <t>OTRAS CUOTAS Y APORTACIONES PARA LA SEGURIDAD SOCIAL</t>
  </si>
  <si>
    <t>III</t>
  </si>
  <si>
    <t>CONTRIBUCIONES DE MEJORAS</t>
  </si>
  <si>
    <t>CONTRIBUCIÓN DE MEJORAS POR OBRAS PÚBLICAS</t>
  </si>
  <si>
    <t>CONTRIBUCIONES NO COMPRENDIDOS EN LAS FRACCIONES DE LA LEY DE INGRESOS CAUSADAS EN EJERCICIOS FISCALES ANTERIORES PENDIENTES DE LIQUIDACIÓN O PAGO</t>
  </si>
  <si>
    <t>REZAGOS DE CONTRIBUCIONES</t>
  </si>
  <si>
    <t>IV</t>
  </si>
  <si>
    <t>DERECHOS</t>
  </si>
  <si>
    <t>DERECHOS POR EL USO, GOCE, APROVECHAMIENTO O EXPLOTACION DE BIENES DE DOMINIO PUBLICO</t>
  </si>
  <si>
    <t>POR EL USO DE LA VIA PUBLICA</t>
  </si>
  <si>
    <t>COMERCIO AMBULANTE</t>
  </si>
  <si>
    <t>INSTALADOS EN PUESTOS SEMI-FIJOS EN VÍA PÚBLICA</t>
  </si>
  <si>
    <t>PUESTOS SEMI-FIJOS EN ZONAS AUTORIZADAS POR RL AYUNTAMIENTO, DENTRO DE LA CABECERA MUNICIPAL</t>
  </si>
  <si>
    <t>PUESTOS SEMI-FIJOS EN LAS DEMAS COMUNIDADES DEL MUNICIPIO</t>
  </si>
  <si>
    <t>LOS QUE VENDAN MERCANCÍAS EN LAS CALLES SIN ESTACIONARSE EN LUGARES DETERMINADOS, QUE EXPENDAN EN VITRINAS PORTATILES O SEBRE CARROS DE MANO</t>
  </si>
  <si>
    <t>PRESTADORES DE SERVICIOS AMBULANTES</t>
  </si>
  <si>
    <t>POR EL USO DE LA VÍA PÚBLICA LOS PRESTADORES DE SERVICIOS AMBULANTES EN EL ÁREA GEOGRAFICA DEL MUNICIPIO</t>
  </si>
  <si>
    <t>ASEADORES DE CALZADO, CADO UNO DIARIAMENTE</t>
  </si>
  <si>
    <t>FOT´GRAFOS, CADA UNO ANUALMENTE</t>
  </si>
  <si>
    <t>VENDEDORES DE BOLETOS DE LOTERÍA INSTANTÁNEA, CADA UNO ANUALMENTE</t>
  </si>
  <si>
    <t>MÚSICOS, COMO TRÍOS, MARIACHIS Y DUETOS ANUALMENTE</t>
  </si>
  <si>
    <t>ORQUESTAS Y OTROS SIMILARES, POR EVENTO</t>
  </si>
  <si>
    <t>DERECHOS POR LA PRESTACION DE SERVICIOS</t>
  </si>
  <si>
    <t>SERVICIOS GENERALES EN EL RASTRO MUNICIPAL</t>
  </si>
  <si>
    <t>SACRIFICIO, DESPRENDIDO DE PIEL,DESPLUME, EXTRACCION Y LAVADO DE VICERAS</t>
  </si>
  <si>
    <t>VACUNO</t>
  </si>
  <si>
    <t>PORCINO</t>
  </si>
  <si>
    <t>OVINO</t>
  </si>
  <si>
    <t>CAPRINO</t>
  </si>
  <si>
    <t>AVES DE CORRAL</t>
  </si>
  <si>
    <t>USO DE CORRALES O CORRALETAS POR DIA</t>
  </si>
  <si>
    <t>VACUNO, EQUINO, MULAR O ASNAL</t>
  </si>
  <si>
    <t>TRANSPORTE SANITARIOS DEL RASTRO O LUGAR AUTORIZADO AL LOCAL EXPENDIO</t>
  </si>
  <si>
    <t>SEÑALES PARA GANADO, MARCAS Y FIERROS</t>
  </si>
  <si>
    <t>SERVICIOS GENERALES EN PANTEONES</t>
  </si>
  <si>
    <t>INHUMACIONES POR CUERPO</t>
  </si>
  <si>
    <t>EXHUMACIONES POR CUERPOS</t>
  </si>
  <si>
    <t>DESPUES DE TRANSCURRIDO EL TERMINO DE LEY</t>
  </si>
  <si>
    <t>DE CARACTER PREMATURO CUANDO SE HAYAN CUMPLIDO LOS REQUISITOS LEGALES</t>
  </si>
  <si>
    <t>OSARIO, GUARDA Y CUSTODIA ANUALMENTE</t>
  </si>
  <si>
    <t>TRASLADO DE CADAVERES O RESTOS ARIDOS</t>
  </si>
  <si>
    <t>DENTRO DEL MUNICIPIO</t>
  </si>
  <si>
    <t>FUERA DEL MUNICIPIO Y DENTRO DEL ESTADO</t>
  </si>
  <si>
    <t>A OTROS ESTADOS DE LA REPUBLICA</t>
  </si>
  <si>
    <t>AL EXTRANJERO</t>
  </si>
  <si>
    <t>SERVICIO DE AGUA POTABLE, DRENAJE, ALCANTARILLADO Y SANEAMIENTO</t>
  </si>
  <si>
    <t>POR EL SERVICIO DE ABASTECIMIENTO DE AGUA POTABLE</t>
  </si>
  <si>
    <t>TARIFA TIPO DOMESTICA</t>
  </si>
  <si>
    <t>TARIFA TIPO RESIDENCIAL</t>
  </si>
  <si>
    <t>TARIFA TIPO COMERCIAL</t>
  </si>
  <si>
    <t>POR CONEXION A LA RED DE AGUA POTABLE</t>
  </si>
  <si>
    <t>TIPO DOMÉSTICO</t>
  </si>
  <si>
    <t>TIPO COMERCIAL</t>
  </si>
  <si>
    <t>POR LA CONEXION A LA RED DE DRENAJE</t>
  </si>
  <si>
    <t>ZONAS POPULARES</t>
  </si>
  <si>
    <t>ZONAS SEMI-POPULARES</t>
  </si>
  <si>
    <t>ZONAS RESIDENCIALES</t>
  </si>
  <si>
    <t>DEPARTAMENTOS EN CONDOMINIO</t>
  </si>
  <si>
    <t>OTROS SERVICIOS</t>
  </si>
  <si>
    <t>CAMBIO DE NOMBRES A CONTRATOS</t>
  </si>
  <si>
    <t>PIPA DEL AYUNTAMIENTO POR CADA VIAJE CON AGUA</t>
  </si>
  <si>
    <t>CARGAS DE PIPAS POR VIAJE</t>
  </si>
  <si>
    <t>EXCAVACIÓN EN CONCRETO HIDRAHULICO POR M2</t>
  </si>
  <si>
    <t>EXCAVACIÓN EN ADOQUIN POR M2</t>
  </si>
  <si>
    <t>EXCAVACIÓN EN ASFALTO POR M2</t>
  </si>
  <si>
    <t>EXCAVACIÓN EN EMPEDRADO POR M2</t>
  </si>
  <si>
    <t>EXCAVACIÓN EN TERRACERIA POR M2</t>
  </si>
  <si>
    <t>REPOSICIÓN DE CONCRETO HIDRÁHULICO POR M2</t>
  </si>
  <si>
    <t>REPOSICIÓN DE ADOQUIN POR M2</t>
  </si>
  <si>
    <t>REPOSICIÓN DE ASFALTO POR M2</t>
  </si>
  <si>
    <t>REPOSICIÓN DE EMPEDRADO POR M2</t>
  </si>
  <si>
    <t>REPOSICIÓN DE TERRACERIA POR M2</t>
  </si>
  <si>
    <t>DESFOGUE DE TOMAS</t>
  </si>
  <si>
    <t xml:space="preserve">                 d)</t>
  </si>
  <si>
    <t>CASAS HABITACION</t>
  </si>
  <si>
    <t>PRECARIA</t>
  </si>
  <si>
    <t>ECONÓMICA</t>
  </si>
  <si>
    <t>MEDIA</t>
  </si>
  <si>
    <t>RESIDENCIAL</t>
  </si>
  <si>
    <t>RESIDENCIAL EN ZONA PREFERENCIAL</t>
  </si>
  <si>
    <t>PREDIOS</t>
  </si>
  <si>
    <t>EN ZONAS PREFERENCIALES</t>
  </si>
  <si>
    <t>ESTABLECIMIENTOS COMERCIALES</t>
  </si>
  <si>
    <t>DISTRIBUIDORA O COMERCIOS AL MAYOREO</t>
  </si>
  <si>
    <t>REFRESCOS Y AGUA PURIFICADAS</t>
  </si>
  <si>
    <t>CERVEZAS, VINOS Y LICORES</t>
  </si>
  <si>
    <t>CIGARROS Y PUROS</t>
  </si>
  <si>
    <t>MATERIALES METALICOS Y NO METALICOS PARA CONSTRUCCIÓN Y LA INDUSTRIA</t>
  </si>
  <si>
    <t>ATENCIÓN A CLIENTES Y VENTAS DE COMPUTADORAS, TELEFONIA Y ACCESORIOS</t>
  </si>
  <si>
    <t>COMERCIO AL MENUDEO</t>
  </si>
  <si>
    <t>VINATERÍAS Y CERVECERÍAS</t>
  </si>
  <si>
    <t>APARATOS ELÉCTRONICOS PARA EL HOGAR</t>
  </si>
  <si>
    <t>GRASAS Y ACEITES LUBRICANTES, ADITIVOS Y SIMILARES</t>
  </si>
  <si>
    <t>ARRTICULOS DE PAPELERIA Y JOYERÍA</t>
  </si>
  <si>
    <t>AUTOMÓVILES NUEVOS</t>
  </si>
  <si>
    <t>AUTOMÓVILES USADOS</t>
  </si>
  <si>
    <t>REFACCIONES, PARTES Y ACCESORIOS NUEVOS PARA AUTÓMOVILES</t>
  </si>
  <si>
    <t>TIENDAS DE ABARROTES Y MISCELÁNEAS</t>
  </si>
  <si>
    <t>VENTA DE COMPUTADORAS, TELEFONIA Y ACCESORIOS</t>
  </si>
  <si>
    <t>TIENDAS DEPARTAMENTALES DE AUTOSERVICIO, ALMACENES Y SUPERMERCADOS</t>
  </si>
  <si>
    <t>BODEGAS CON ACTIVIDAD COMERCIAL Y MINISUPER</t>
  </si>
  <si>
    <t>ESTACIONES DE GASOLINAS</t>
  </si>
  <si>
    <t>CONDOMINIOS</t>
  </si>
  <si>
    <t>ESTABLECIMIENTOS DE SERVICIOS</t>
  </si>
  <si>
    <t>PRESTADORES DEL SERVICIO DE HOSPEDAJE TEMPORAL</t>
  </si>
  <si>
    <t>CATEGORIA ESPECIAL</t>
  </si>
  <si>
    <t>GRAN TURISMO</t>
  </si>
  <si>
    <t>5 ESTRELLAS</t>
  </si>
  <si>
    <t>4 ESTRELLAS</t>
  </si>
  <si>
    <t>3 ESTRELLAS</t>
  </si>
  <si>
    <t>2 ESTRELLAS</t>
  </si>
  <si>
    <t>1 ESTRELLA</t>
  </si>
  <si>
    <t>CLASE ECONÓMICA</t>
  </si>
  <si>
    <t>TERMINALES NACIONALES E INTERNACIONALES DE TRANSPORTE DE PERSONAS Y/O PRODUCTOS</t>
  </si>
  <si>
    <t>TERRESTRE</t>
  </si>
  <si>
    <t>MARITIMO</t>
  </si>
  <si>
    <t>AÉREO</t>
  </si>
  <si>
    <t>COLEGIOS, UNIVERSIDADES E INSTITUCIONES EDUCATIVAS Y DE INVESTIGACIÓN DEL SECTOR PRIVADO</t>
  </si>
  <si>
    <t>HOSPITALES PRIVADOS</t>
  </si>
  <si>
    <t>CONSULTORIOS, CLINICAS, VETERINARIAS Y LABORATORIOS DE ANALISIS CLINICOS</t>
  </si>
  <si>
    <t>RESTAURANTES</t>
  </si>
  <si>
    <t>EN ZONA PREFERENCIAL</t>
  </si>
  <si>
    <t>EN EL PRIMER CUADRO DE LA CABECERA MUNICIPAL</t>
  </si>
  <si>
    <t>CANTINAS, BARES, RESTAURANT-BAR, SALONES DE BAILE Y RENTA PARA FIESTAS</t>
  </si>
  <si>
    <t>EN EL PRIMER CUADRO</t>
  </si>
  <si>
    <t>DISCOTECAS Y CENTROS NOCTURNOS</t>
  </si>
  <si>
    <t>UNIDADES DE SERVICIOS DE ESPARCIMIENTO, CULTURALES Y DEPORTIVOS</t>
  </si>
  <si>
    <t>AGENCIA DE VIAJES Y RENTA DE AUTOS</t>
  </si>
  <si>
    <t>INDUSTRIAS</t>
  </si>
  <si>
    <t>ELABORACIÓN DE PRODUCTOS ALIMENTICIOS, BEBIDAS Y TABACOS</t>
  </si>
  <si>
    <t>TEXTIL</t>
  </si>
  <si>
    <t>QUÍMICA</t>
  </si>
  <si>
    <t>MANUFACTURERA</t>
  </si>
  <si>
    <t>EXTRACTORA (S) Y/O DE TRANSFORMACIÓN</t>
  </si>
  <si>
    <t xml:space="preserve">                 e)</t>
  </si>
  <si>
    <t>SERVICIO DE  LIMPIA,ASEO PUBÚBLICO. RECOLECCIÓN,TRASLADO,TRATAMIENTO Y DIPSICION  FINAL DE RESIDUOS</t>
  </si>
  <si>
    <t>A PROPIETARIOS O POSEEDORES D/CASA HAB.CONDOMINIOS,DEPARTAMENTOS O SIMILILARES</t>
  </si>
  <si>
    <t>POR OCASIÓN</t>
  </si>
  <si>
    <t>MENSUALMENTE</t>
  </si>
  <si>
    <t>A ESTABLECIMIENTOS COMERCIALES, UNIDADES DE PRESTACIÓN DE SERVICIO DE HOSPEDAJE TEMPORAL ,CASAS DE HUSPEDES, APARTAMENTOS AMUEBLADOS, RESTAURANTES,INDUSTRIAS, HOSPITALES, CLINICAS, INSTITUCIONES EDUCATIVAS PARTICULARES.Y GIROS DISTINTOS</t>
  </si>
  <si>
    <t>POR TONELADA</t>
  </si>
  <si>
    <t>A PROPIETARIOS O POSEEDORES DE PREDIOS BALDIOS URBANOS  SIN BARDEAR DE FRENTE A LA VIA PUBLICAEN QUE SE DECLARE EN REBELDIA</t>
  </si>
  <si>
    <t>POR METRO CUBICO</t>
  </si>
  <si>
    <t>POR PODA DE ARBOLES O ARBUSTOS QUE INVADAN LA VIA PUBLICA</t>
  </si>
  <si>
    <t>A SOLICITUD DEL PROPIETARIO O POSEEDOR</t>
  </si>
  <si>
    <t>EN REBELDÍA DEL PROPIETARIO O POSEEDOR</t>
  </si>
  <si>
    <t xml:space="preserve">                 f)</t>
  </si>
  <si>
    <t>SERVICIOS MUNICIPALES DE SALUD</t>
  </si>
  <si>
    <t>PREVENCION Y CONTROL DE ENFERMEDADES POR TRANSMISION SEXUAL</t>
  </si>
  <si>
    <t>POR SERVICIO MEDICO SEMANAL</t>
  </si>
  <si>
    <t>POR EXÁMENES SEROLÓGICOS BIMESTRALES</t>
  </si>
  <si>
    <t>POR SERVICIO MEDICO EXTRAORDINARIO PARA QUIEN NO ACUDA AL SERVICIO MEDICO SEMANAL</t>
  </si>
  <si>
    <t>POR ANALISIS DE LABORATORIOS Y EXPEDICION DE CREDENCIALES</t>
  </si>
  <si>
    <t>ANÁLISIS DE LABORATORIO PARA OBTENER LA CREDENCIAL DE MANEJADOR DE ALIMENTOS</t>
  </si>
  <si>
    <t>POR LA EXPEDICIÓN DE CREDENCIALES A MANEJADORES DE ALIMENTOS</t>
  </si>
  <si>
    <t>OTROS SERVICIOS MEDICOS</t>
  </si>
  <si>
    <t>CONSULTA MEDICA DE PRIMER NIVEL, QUE NO SE INCLUYA DENTRO DEL PAQUETE BASICO DE SERVICIOS DE SALUD</t>
  </si>
  <si>
    <t>EXTRACCIÓN DE UÑA</t>
  </si>
  <si>
    <t>DEBRIDACIÓN DE ABSCESO</t>
  </si>
  <si>
    <t>CURACIÓN</t>
  </si>
  <si>
    <t>SUTURA MENOR</t>
  </si>
  <si>
    <t>SUTURA MAYOR</t>
  </si>
  <si>
    <t>INYECCIÓN INTRAMUSCULAR</t>
  </si>
  <si>
    <t>VENOCLISIS</t>
  </si>
  <si>
    <t>ATENCIÓN DEL PARTO</t>
  </si>
  <si>
    <t>CONSULTA DENTAL</t>
  </si>
  <si>
    <t>RADIOGRAFIA</t>
  </si>
  <si>
    <t>PROFILAXIS</t>
  </si>
  <si>
    <t>OBTURACIÓN AMALGAMA</t>
  </si>
  <si>
    <t>EXTRACCIÓN SIMPLE</t>
  </si>
  <si>
    <t>EXTRACCIÓN DEL TERCER MOLAR</t>
  </si>
  <si>
    <t>EXAMEN DE VDRL</t>
  </si>
  <si>
    <t>EXAMEN DE VIH</t>
  </si>
  <si>
    <t>EXUDADOS VAGINALES</t>
  </si>
  <si>
    <t>GRUPO IRH</t>
  </si>
  <si>
    <t>CERTIFICADO MÉDICO</t>
  </si>
  <si>
    <t>CONSULTA DE ESPECIALIDAD</t>
  </si>
  <si>
    <t>SESIONES DE NEBULIZACIÓN</t>
  </si>
  <si>
    <t>CONSULTAS DE TERAPIA DEL LENGUAJE</t>
  </si>
  <si>
    <t xml:space="preserve">                 g)</t>
  </si>
  <si>
    <t>SERVICIOS PRESTADOS POR LA DIRECCIÓN DE TRANSITO MUNICIPAL</t>
  </si>
  <si>
    <t>LICENCIAS PARA MANEJAR</t>
  </si>
  <si>
    <t>PARA CONDUCTORES DEL SERVICIO PARTICULAR CON VIGENCIA DE UN AÑO</t>
  </si>
  <si>
    <t>POR EXPEDICION O REPOSICION POR 3 AÑOS</t>
  </si>
  <si>
    <t>CHOFER</t>
  </si>
  <si>
    <t>AUTOMOVILISTA</t>
  </si>
  <si>
    <t>MOTOCICLISTA, MOTONETAS O SIMILARES</t>
  </si>
  <si>
    <t>DUPLICADO DE LICENCIA POR EXTRAVÍO</t>
  </si>
  <si>
    <t>POR EXPEDICION O REPOSICION POR 5 AÑOS</t>
  </si>
  <si>
    <t>LICENCIA PROVISIONAL PARA MANEJAR POR 30 DIAS</t>
  </si>
  <si>
    <t>LICENCIA HASTA POR SEIS MESES PARA MENORES DE 18 AÑOS Y MAYORES DE 16, PARA USO PARTICULAR</t>
  </si>
  <si>
    <t>PARA CONDUCTORES DEL SERVICIO PUBLICO</t>
  </si>
  <si>
    <t>CON VIGENCIA DE TRES AÑOS</t>
  </si>
  <si>
    <t>CON VIGENCIA DE CINCO AÑOS</t>
  </si>
  <si>
    <t>PARA OPERADORES DE MAQUINAS ESPECIALIZADAS CON VIGENCIA DE UN AÑO</t>
  </si>
  <si>
    <t>POR REEXPEDICION DE PERMISO PROVISIONAL POR 30 DIAS PARA CIRCULAR SIN PLACAS</t>
  </si>
  <si>
    <t>EXPEDICIÓN DE  DUPLICADO DE INFRACCION EXTRAVIADA</t>
  </si>
  <si>
    <t>POR ARRASTRE DE GRUA DE VIA PUBLICA AL CORRALON</t>
  </si>
  <si>
    <t>HASTA 3.5 TONELADAS</t>
  </si>
  <si>
    <t>MAYOR DE 3.5 TONELAS</t>
  </si>
  <si>
    <t>PERMISOS PARA TRANSPORTAR MATERIAL Y RESIDUOS PELIGROS</t>
  </si>
  <si>
    <t>VEHICULO DE TRANSPORTE ESPECIALIZADO POR 30 DIAS</t>
  </si>
  <si>
    <t>PERMISOS PROVISIONALES PARA MENOR DE EDAD PARA CONDUCIR MOTONETAS Y CUATRIMOTOS</t>
  </si>
  <si>
    <t>CONDUCTORES MENORES DE EDAD HASTA POR 6 MESES</t>
  </si>
  <si>
    <t>OTROS DERECHOS</t>
  </si>
  <si>
    <t>LICENCIA PARA CONSTRUCCIÓN EDIFICIOS O CASA HABITACIÓN, RESTAURACIÓN O REPARACIÓN, URBANIZACIÓN FRACCIONAMIENTO, LOTIFICACIÓN Y RELOTIFICACIÓN , FUSIÓN Y SUBDIVISIÓN</t>
  </si>
  <si>
    <t>POR LA EXPEDICION DE LICENCIAS PARA CONSTRUCCIÓN DE OBRAS PUBLICAS Y PRIVADAS</t>
  </si>
  <si>
    <t>ECONÓMICO</t>
  </si>
  <si>
    <t>CASA HABITACIÓN DE INTERES SOCIAL</t>
  </si>
  <si>
    <t>CASA HABITACIÓN DE NO INTERES SOCIAL</t>
  </si>
  <si>
    <t>LOCALES COMERCIALES</t>
  </si>
  <si>
    <t>ESTACIONAMIENTOS</t>
  </si>
  <si>
    <t>OBRAS COMPLEMENTARIAS EN ÁREAS EXTERIORES</t>
  </si>
  <si>
    <t>CENTROS RECREATIVOS</t>
  </si>
  <si>
    <t>DE SEGUNDA CLASE</t>
  </si>
  <si>
    <t>CASA HABITACIÓN</t>
  </si>
  <si>
    <t>EDIFICIOS DE PRODUCTOS O CONDOMINIOS</t>
  </si>
  <si>
    <t>HOTEL</t>
  </si>
  <si>
    <t>ALBAERCA</t>
  </si>
  <si>
    <t>DE PRIMER CLASE</t>
  </si>
  <si>
    <t>DE LUJO</t>
  </si>
  <si>
    <t>CASA-HABITACIÓN RESIDENCIAL</t>
  </si>
  <si>
    <t>POR LA EXPEDICIÓN DE LICENCIAS POR LA REPARACION O RESTAURACIÓN DE EDIFICIOS O CASA HABITACION</t>
  </si>
  <si>
    <t>DERECHOS POR LA EXPEDICION DE LICENCIAS DE CONSTRUCCIÓN</t>
  </si>
  <si>
    <t>VIGENCIA DE LAS LICENCIAS DE CONSTRUCCIÓN</t>
  </si>
  <si>
    <t>DE 3 MESES</t>
  </si>
  <si>
    <t>DE 6 MESES</t>
  </si>
  <si>
    <t>DE 9 MESES</t>
  </si>
  <si>
    <t>DE 12 MESES</t>
  </si>
  <si>
    <t>DE 18 MESES</t>
  </si>
  <si>
    <t>DE 24 MESES</t>
  </si>
  <si>
    <t>LICENCIA PARA REPARACION Y RESTAURACION DE OBRAS</t>
  </si>
  <si>
    <t>POR LA REVALIDACION DE LA LICENCIA VENCIDA</t>
  </si>
  <si>
    <t>POR LA EXPEDICION DE LICENCIAS DE FRACCIONAMIENTO Y OBRAS DE URBANIZACIÓN</t>
  </si>
  <si>
    <t>EN ZONA POPULAR ECONÓMICA</t>
  </si>
  <si>
    <t>EN ZONA POPULAR</t>
  </si>
  <si>
    <t>EN ZONA MEDIA</t>
  </si>
  <si>
    <t>EN ZONA COMERCIAL</t>
  </si>
  <si>
    <t>EN ZONA INDUSTRIAL</t>
  </si>
  <si>
    <t>EN ZONA RESIDENCIAL</t>
  </si>
  <si>
    <t>EN ZONA TURISTICA</t>
  </si>
  <si>
    <t>POR LA INSCRIPCION,  REVALIDACIÓN O REFRENDO  DEL DIRECTOR RESPONSABLE DE LA OBRA</t>
  </si>
  <si>
    <t>POR LA INSCRIPCIÓN.</t>
  </si>
  <si>
    <t>POR LA REVALIDACIÓN O REFRENDO DEL REGISTRO</t>
  </si>
  <si>
    <t>POR CONCEPTO DE CONSTRUCCION DE BARDAS FRENTE A LA VÍA PÚBLICA</t>
  </si>
  <si>
    <t>POR LA AUTORIZACION PARA FUSION DE PREDIOS RÚSTICOS Y/O URBANOS</t>
  </si>
  <si>
    <t>PREDIOS URBANOS</t>
  </si>
  <si>
    <t>PREDIOS RUSTICOS</t>
  </si>
  <si>
    <t>AUTORIZACION PARA DIVISIÓN, SUBDIVISION,LOTIFICACIÓN Y RELOTIFICACIÓN DE PREDIOS RUSTICOS Y/0 URBANOS</t>
  </si>
  <si>
    <t>TERRENOS DE 10,0000 M2 O MAS</t>
  </si>
  <si>
    <t>LICENCIAS PARA EJECUCION DE OBRAS DENTRO DEL PANTEON MUNICIPAL</t>
  </si>
  <si>
    <t>BOVEDAS</t>
  </si>
  <si>
    <t>MONUMENTOS</t>
  </si>
  <si>
    <t>CRIPTAS</t>
  </si>
  <si>
    <t>BARANDALES</t>
  </si>
  <si>
    <t>COLOCACIÓN DE MONUMENTOS</t>
  </si>
  <si>
    <t>CIRCULACIÓN DE LOTES</t>
  </si>
  <si>
    <t>CAPILLAS</t>
  </si>
  <si>
    <t>LICENCIAS PARA EL ALINEAMIENTO DE EDIFICIOS O CASAS HABITACION Y DE PREDIOS</t>
  </si>
  <si>
    <t>POR EL ALINEAMIENTO EN ZONA URBANA</t>
  </si>
  <si>
    <t>POPULAR ECONÓMICA</t>
  </si>
  <si>
    <t>POPULAR</t>
  </si>
  <si>
    <t>COMERCIAL</t>
  </si>
  <si>
    <t>INDUSTRIAL</t>
  </si>
  <si>
    <t>POR EL ALINEAMIENTO EN ZONA DE LUJO</t>
  </si>
  <si>
    <t>TURISTICA</t>
  </si>
  <si>
    <t>LICENCIAS PARA DEMOLICION DE EDIFICIOS O CASAS HABITACION</t>
  </si>
  <si>
    <t>POR LA EXPEDICIÓN DE LA LICENCIA PARA DEMOLICION DE EDIFICIOS O CASAS HABITACION</t>
  </si>
  <si>
    <t>POR LA EXPEDICIÓN DE PERMISOS O LICENCIAS PARA APERTURA DE ZANJAS, CONSTRUCCIÓN DE INFRAESTRUCTURA EN LA VÍA PUBLICA O INSTALACIÓN DE CASETAS</t>
  </si>
  <si>
    <t>POR EL OTORGAMIENTO DE PERMISOS O LICENCIAS PARA LA APERTURA DE ZANJAS O PARA EJECUTAR RUPTURAS EN LA VIA PUBLICA</t>
  </si>
  <si>
    <t>CONCRETO HIDRÁULICO</t>
  </si>
  <si>
    <t>ADOQUIN</t>
  </si>
  <si>
    <t>ASFALTO</t>
  </si>
  <si>
    <t>EMPEDRADO</t>
  </si>
  <si>
    <t>CUALQUIER OTRO MATERIAL</t>
  </si>
  <si>
    <t>POR LA EXPEDICION DE PERMISOS Y REGISTROS EN MATERIA AMBIENTAL</t>
  </si>
  <si>
    <t>SERVICIOS DE MANTENIMIENTO  A FOSAS SEPTICAS Y TRANSPORTES DE AGUAS RESIDUALES</t>
  </si>
  <si>
    <t>ALMACENAJE EN MATERIA RECICLABLE</t>
  </si>
  <si>
    <t>OPERACION DE CALDERAS</t>
  </si>
  <si>
    <t>CENTROS DE ESPECTACULOS Y SALONES DE FIESTAS</t>
  </si>
  <si>
    <t>ESTABLECIMIENTOS CON PREPARACION DE ALIMENTOS</t>
  </si>
  <si>
    <t>BARES Y CANTINAS</t>
  </si>
  <si>
    <t>POZOLERIAS</t>
  </si>
  <si>
    <t>ROSTICERIAS</t>
  </si>
  <si>
    <t>DISCOTECAS</t>
  </si>
  <si>
    <t>TALLERES MECANICOS</t>
  </si>
  <si>
    <t>TALLERES DE HOJALATERIA Y PINTURA</t>
  </si>
  <si>
    <t>TALLERES DE SERVICIO DE CAMBIO DE ACEITE,LAVADO Y ENGRASADO</t>
  </si>
  <si>
    <t>TALLERES DE LAVADO DE AUTO</t>
  </si>
  <si>
    <t>HERRERIAS</t>
  </si>
  <si>
    <t>CARPINTERIA</t>
  </si>
  <si>
    <t>LAVANDERIAS</t>
  </si>
  <si>
    <t>ESTUDIOS DE FOTOGRAFIA Y REVELADO DE PELICULAS FOTOGRAFICAS</t>
  </si>
  <si>
    <t>VENTA Y ALMACEN DE PRODUCTOS AGRICOLAS</t>
  </si>
  <si>
    <t>TORTILLERIA</t>
  </si>
  <si>
    <t>POR REFRENDO ANUAL,REVALIDACION Y CERTIFICACION</t>
  </si>
  <si>
    <t>EXPEDICION O TRAMITACION DE CONSTANCIAS, CERTIFICACIONES.DUPLICADOS Y COPIAS</t>
  </si>
  <si>
    <t>POR LA EXPEDICIÓN O TRAMITACIÓN DE CONSTANCIAS, CERTIFICACIONES ,DUPLICADOS Y COPIAS</t>
  </si>
  <si>
    <t>CONSTANCIA DE POBREZA</t>
  </si>
  <si>
    <t>CONSTANCIA DE FECHA DE PAGO DE CREDITOS FISCALES POR CADA IMPUESTO, DERECHOS O CONTRIBUCIÓN</t>
  </si>
  <si>
    <t>CONSTANCIA DE RESIDENCIA</t>
  </si>
  <si>
    <t>PARA NACIONALES</t>
  </si>
  <si>
    <t>TRATANDOSE DE EXTRANJEROS</t>
  </si>
  <si>
    <t>CONSTANCIA DE BUENA CONDUCTA</t>
  </si>
  <si>
    <t>CONSTANCIA POR DISPENSA O HABITACIÓN DE EDAD Y SUPLENCIA DEL CONSENTIMIENTO DE PADRES Y TUTORES</t>
  </si>
  <si>
    <t>CONSTANCIA DE FACTIBILIDAD DE ACTIVIDAD O GIRO COMERCIAL</t>
  </si>
  <si>
    <t>POR APERTURA</t>
  </si>
  <si>
    <t>POR REFRENDO</t>
  </si>
  <si>
    <t>CERTIFICADO DE ANTIGÜEDAD DE GIROS COMERCIALES O INDUSTRIALES</t>
  </si>
  <si>
    <t>CERTIFICADO DE DEPENDENCIA ECONOMICA</t>
  </si>
  <si>
    <t>CERTIFICADOS DE RECLUTAMIENTO MILITAR</t>
  </si>
  <si>
    <t>CERTIFICACIÓN DE DOCUMENTOS QUE ACREDITEN UN ACTO JURÍDICO</t>
  </si>
  <si>
    <t>CERTIFICACIÓN DE FIRMAS</t>
  </si>
  <si>
    <t>COPIAS CERTIFICADAS DE DATOS O DOCUMENTOS QUE OBREN EN LOS ARCHIVOS DEL AYUNTAMIENTO</t>
  </si>
  <si>
    <t>CUANDO NO EXCEDAN DE TRES HOJAS</t>
  </si>
  <si>
    <t>CUANDO EXCEDAN, POR CADA HOJA EXCEDENTE</t>
  </si>
  <si>
    <t>EXPEDICIÓN DE PLANOS EN NUMEROS SUPERIORES A LOS EXIGIDOS POR LAS OFICINAS MUNICIPALES, POR CADA EXCEDENTE</t>
  </si>
  <si>
    <t>CONSTANCIAS, CERTIFICACIONES O COPIAS CERTIFICADAS NO PREVISTAS EN ESTE CAPITULO</t>
  </si>
  <si>
    <t xml:space="preserve">                 h)</t>
  </si>
  <si>
    <t>COPIAS DE PLANOS,AVALUOS Y SERVICIOS CATASTRALES</t>
  </si>
  <si>
    <t>CONSTANCIAS</t>
  </si>
  <si>
    <t>CONSTANCIA DE NO ADEUDO DEL IMPUESTO PREDIAL</t>
  </si>
  <si>
    <t>CONSTANCIA DE NO PROPIEDAD</t>
  </si>
  <si>
    <t>CONSTANCIA DE FACTIBILIDAD DE USO DE SUELO</t>
  </si>
  <si>
    <t>CONSTANCIA DE NO AFECTACIÓN</t>
  </si>
  <si>
    <t>CONSTANCIA DE NUMERO OFICIAL</t>
  </si>
  <si>
    <t>CONSTANCIA DE NO ADEUDO DE SERVICIO DE AGUA POTABLE</t>
  </si>
  <si>
    <t>CONSTANCIA DE NO SERVICIO DE AGUA POTABLE</t>
  </si>
  <si>
    <t>CERTIFICACIONES</t>
  </si>
  <si>
    <t>CERTIFICADO DEL VALOR FISCAL DEL PREDIO</t>
  </si>
  <si>
    <t>CERTIFICACIÓN DE PLANOS QUE TENGAN QUE SURTIR SUS EFECTOS ANTE LA DIRECCIÓN DE DESARROLLO URBANO MUNICIPAL</t>
  </si>
  <si>
    <t>CERTIFICACIÓN DE AVALÚOS CATASTRALES QUE TENGAN QUE SURTIR EFECTOS ANTE EL ISSSTE</t>
  </si>
  <si>
    <t>DE PREDIOS EDIFICADOS</t>
  </si>
  <si>
    <t>DE PREDIOS NO EDIFICADOS</t>
  </si>
  <si>
    <t>CERTIFICACIÓN DE SUPERFICIE CATASTRAL DE UN PREDIO</t>
  </si>
  <si>
    <t>CERTIFICACIÓN DEL NOMBRE DEL PROPIETARIO O POSEEDOR DE UN PREDIO</t>
  </si>
  <si>
    <t>CERTIFICADOS CATASTRALES DE INSCRIPCIÓN, A LOS QUE SE EXPIDAN POR LA ADQUISICION DE INMUEBLE</t>
  </si>
  <si>
    <t>HASTA $10,791.00</t>
  </si>
  <si>
    <t>HASTA $21,582.00</t>
  </si>
  <si>
    <t>HASTA $43,164.00</t>
  </si>
  <si>
    <t>HASTA $86,328.00</t>
  </si>
  <si>
    <t>DE MAS DE $86,328.00</t>
  </si>
  <si>
    <t>DUPLICADOS Y COPIAS</t>
  </si>
  <si>
    <t>DUPLICADOS AUTÓGRAFOS AL CARBÓN DE LOS MISMOS DOCUMENTOS</t>
  </si>
  <si>
    <t>COPIA CERTIFICADAS DEL ACTA DE DESLINDE DE UN PREDIO POR CADA HOJA</t>
  </si>
  <si>
    <t>COPIAS HELIOGRÁFICAS DE PLANOS DE PREDIOS</t>
  </si>
  <si>
    <t>COPIAS HELIOGRÁFICAS DE ZONAS CATASTRALES</t>
  </si>
  <si>
    <t>COPIAS FOTOSTATICAS EN TAMAÑO CARTA DE PLANOS DE LA REGIONES CATASTRALES CON VALOR UNITARIO DE LA TIERRA</t>
  </si>
  <si>
    <t>COPIAS FOTOSTATICAS TAMAÑO CARTA DE PLANOS DE LA REGIONES CATASTRALES SIN VALOR UNITARIO DE LA TIERRA</t>
  </si>
  <si>
    <t>POR EL APEO Y DESLINDE ADMINISTRATIVO</t>
  </si>
  <si>
    <t>POR LOS PLANOS DE DESLINDE CATASTRAL PARA EFECTOS DEL TRAMITE DEL IMPUESTO SOBRE LA ADQUISICIÓN DE INMUEBLES</t>
  </si>
  <si>
    <t>TRATANDOSE DE PREDIOS RÚSTICOS CUANDO LA SUPERFICIE SEA</t>
  </si>
  <si>
    <t>DE MENOS DE UNA HECTAREA</t>
  </si>
  <si>
    <t>DE MAS DE UNA HECTARIA Y HASTA 5 HECTAREAS</t>
  </si>
  <si>
    <t>DE MAS DE 5 Y HASTA 10 HECTAREAS</t>
  </si>
  <si>
    <t>DE MAS DE 10 Y HASTA 20 HECTAREAS</t>
  </si>
  <si>
    <t>DE MAS DE 20 Y HASTA 50 HECTAREAS</t>
  </si>
  <si>
    <t>DE MAS DE 50 Y HASTA 100 HECTAREAS</t>
  </si>
  <si>
    <t>DE MAS DE 100 HECTAREAS, POR CADA EXCDENTE</t>
  </si>
  <si>
    <t>TRATANDOSE DE PREDIOS URBANOS BALDIOS CUANDO LA SUPERFICIE SEA</t>
  </si>
  <si>
    <t>DE HASTA 150 M2</t>
  </si>
  <si>
    <t>DE MAS DE 150 M2 HASTA 500 M2</t>
  </si>
  <si>
    <t>DE MAS DE 500 M2 HASTA 1000 M2</t>
  </si>
  <si>
    <t>DE MAS DE 1000 M2</t>
  </si>
  <si>
    <t>TRATANDOSE DE PREDIOS URBANOS CONSTRUIDOS CUANDO LA SUPERFICIE SEA</t>
  </si>
  <si>
    <t xml:space="preserve">                 i)</t>
  </si>
  <si>
    <t>EXPEDICION INICIAL O REFRENDO DE LICENCIAS, PERMISOS Y AUTORIZACIONES PARA EL FUNCIONAMIENTO DE ESTABLECIMIENTOS O LOCALES CUYOS GIROS SEAN ENAJENACIÓN DE BEBIDAS ALCOHOLICAS</t>
  </si>
  <si>
    <t>ENAJENACION</t>
  </si>
  <si>
    <t>POR EXPEDICION INICIAL O REFRENDO DE LICENCIAS COMERCIALES LOCALES FUERA DE MERCADO</t>
  </si>
  <si>
    <t>ABARROTES EN GENERAL CON VENTA DE BEBIDAS ALCOHOLICAS EN BOTELLA CERRADA</t>
  </si>
  <si>
    <t>BODEGAS CON ACTIVIDAD COMERCIAL Y VENTA DE BEBIDAS ALCOHOLICAS</t>
  </si>
  <si>
    <t>MINI SUPER CON VENTA DE BEBIDAS ALCOHOLICAS</t>
  </si>
  <si>
    <t>MISCELANEAS, TENDAJONES, OASIS Y DEPOSITOS DE CERVEZA, CON VENTA DE BEBIDAS ALCOHOLICAS EN BOTELLA CERRADA PARA LLEVAR</t>
  </si>
  <si>
    <t>SUPERMERCADOS</t>
  </si>
  <si>
    <t>ULTRAMARINOS</t>
  </si>
  <si>
    <t>POR EXPEDICION INICIAL O REFRENDO DE LICENCIAS COMERCIALES LOCALES DENTRO DEL MERCADO</t>
  </si>
  <si>
    <t>PRESTACION DE SERVICIOS</t>
  </si>
  <si>
    <t>BARES</t>
  </si>
  <si>
    <t>CABARETS</t>
  </si>
  <si>
    <t>CANTINAS</t>
  </si>
  <si>
    <t>CASA DE DIVERSION PARA ADULTOS,CENTROS NOCTURNOS</t>
  </si>
  <si>
    <t>POZOLERIAS, CEVICHERIAS OSTTIONERÍAS Y SIMILARES CON VENTA DE BEBIDAS ALCOHOL</t>
  </si>
  <si>
    <t>FONDAS,LONCHERIAS,TAQUERIA, TORTERIAS, ANTOJERIAS Y SIMILARES CON VENTA DE BEBIDAS ALCOHOLICAS CON ALIMENTOS</t>
  </si>
  <si>
    <t>CON SERVICIO DE BAR</t>
  </si>
  <si>
    <t>CON VENTA DE BEBIDAS ALCOHOLICAS EXCLUSIVAMENTE CON ALIMENTOS</t>
  </si>
  <si>
    <t>BILLARES</t>
  </si>
  <si>
    <t>CON VENTA DE BEBIDAS ALCOHOLICAS</t>
  </si>
  <si>
    <t>POR CUALQUIER MODIFICACIÓN QUE SUFRA LA LICENCIA O EMPADRONAMIENTO DE LOCALES FUERA DEL MERCADO MUNICIPAL, PREVIA AUTORIZACION DEL PRESIDENTE MUNICIPAL</t>
  </si>
  <si>
    <t>CAMBIO DE DOMICILIO</t>
  </si>
  <si>
    <t>CAMBIO DE NOMBRE O RAZON SOCIAL</t>
  </si>
  <si>
    <t>POR EL TRASPASO O CAMBIO DE PROPIETARIO</t>
  </si>
  <si>
    <t>CAMBIO DE GIRO O CUALQUIER MODIFICACIÓN NO PREVISTAS A LAS ANTERIORES</t>
  </si>
  <si>
    <t>POR CUALQUIER MODIFICACIÓN QUE SUFRA LA LICENCIA O EMPADRONAMIENTO DE LOS NEGOCIOS ESTABLECIDOS EN MERCADO MUNICIPAL, PREVIA AUTORIZACION DEL PRESIDENTE MUNICIPAL</t>
  </si>
  <si>
    <t>CAMBIO DE GIRO</t>
  </si>
  <si>
    <t>POR EL TRASPASO Y CAMBIO DE PROPIETARIO</t>
  </si>
  <si>
    <t xml:space="preserve">                 j)</t>
  </si>
  <si>
    <t>LICENCIAS PERMISOS O AUTORIZACIONES PARA COLOCACIÓN DE ANUNCIOS O CARTELES Y REALIZACION DE PUBLICIDAD</t>
  </si>
  <si>
    <t>POR LICENCIAS PERMISOS O AUTORIZACIONES PARA LA COLOCACIÓN DE ANUNCIOS Y CARTELES O REALIZACION DE PUBLICIDAD</t>
  </si>
  <si>
    <t>ANUNCIOS COMERCIALES O CARTELES EN FACHADAS,MUROS,PAREDES O BARDAS</t>
  </si>
  <si>
    <t>HASTA 5 M2</t>
  </si>
  <si>
    <t>DE 5.01 HASTA 10 M2</t>
  </si>
  <si>
    <t>DE 10.01 EN ADELANTE</t>
  </si>
  <si>
    <t>ANUNCIOS COMERCIALES O CARTELES EN VIDRIERAS,ESCAPARATES,CORTINAS METALICAS, MARQUESINAS Y TOLDOS</t>
  </si>
  <si>
    <t>HASTA 2 M2</t>
  </si>
  <si>
    <t>DE 2.01 HASTA 5 M2</t>
  </si>
  <si>
    <t>DE 5.01 M2, EN ADELANTE</t>
  </si>
  <si>
    <t>ANUNCIOS LUMINOSOS,ESPECTACULARES Y ELECTRONICOS, POR ANUALIDAD</t>
  </si>
  <si>
    <t>DE 10.01 HASTA 15 M2</t>
  </si>
  <si>
    <t>POR ANUNCIOS COMERCIALES COLOCADOS EN CASETAS TELEFONICAS INSTALADAS EN LA VÍA PUBLICA, MENSUALMENTE</t>
  </si>
  <si>
    <t>POR ANUNCIOS COMERCIALES COLOCADOS UNIDADES  TRANSPORTE PUBLICO LOCAL Y EN EQUIPOS Y APARATOS DE DIVERSIÓN DE EXPLOTACIÓN COMERCIAL</t>
  </si>
  <si>
    <t>ANUNCIOS TRANSITORIOS,PROPAGANDA,TABLEROS,VOLANTES Y DEMAS FORMAS SIMILARES</t>
  </si>
  <si>
    <t>PROMOCIONES EN PROPAGANDA COMERCIA CARTULINAS VOLANTES Y MANTAS U OTROS SIMILARES</t>
  </si>
  <si>
    <t>TABLEROS PARA FIJAR PROPAGANDA IMPRESA</t>
  </si>
  <si>
    <t>POR PERIFONEO</t>
  </si>
  <si>
    <t>AMBULANTE</t>
  </si>
  <si>
    <t>POR ANUALIDAD</t>
  </si>
  <si>
    <t>POR DIA O EVENTO ANUNCIADO</t>
  </si>
  <si>
    <t>FIJO</t>
  </si>
  <si>
    <t xml:space="preserve">                 k)</t>
  </si>
  <si>
    <t>REGISTRO CIVIL</t>
  </si>
  <si>
    <t>POR ADMINISTRACIÓN DE REGISTRO CIVIL (VER CONVENIO)</t>
  </si>
  <si>
    <t xml:space="preserve">                 l)</t>
  </si>
  <si>
    <t>SERVICIOS GENERALES PRESTADOS POR CENTROS ANTIRRABICOS MUNICIPALES</t>
  </si>
  <si>
    <t>RECOLECCION DE PERROS CALLEJEROS</t>
  </si>
  <si>
    <t>AGRESIONES REPORTADAS</t>
  </si>
  <si>
    <t>PERROS INDESEADOS</t>
  </si>
  <si>
    <t>ESTERILIZACION DE HEMBRAS Y MACHOS</t>
  </si>
  <si>
    <t>VACUNAS ANTIRRABICAS</t>
  </si>
  <si>
    <t>CONSULTAS</t>
  </si>
  <si>
    <t>BAÑOS GARRAPATICIDAS</t>
  </si>
  <si>
    <t>CIRUGIAS</t>
  </si>
  <si>
    <t xml:space="preserve">                 m)</t>
  </si>
  <si>
    <t>DERECHOS DE ESCRITURACION</t>
  </si>
  <si>
    <t>LOTES HASTA 120 MTS. CUADRADOS</t>
  </si>
  <si>
    <t>LOTES DE 120.01 HASTA 250 MTS.CUADRADOS</t>
  </si>
  <si>
    <t>ACCESORIOS DE DERECHOS</t>
  </si>
  <si>
    <t>AGUA POTABLE, ALCANTARILLADO Y SANEAMIENTO</t>
  </si>
  <si>
    <t>OTROS (ESPECIFICAR)</t>
  </si>
  <si>
    <t>DERECHOS NO COMPRENDIDOS EN LAS FRACCIONES DE LA LEY DE INGRESOS CAUSADAS EN EJERCICIOS FISCALES ANTERIORES OENDIENTES DE LIQUIDACIÓN O PAGO</t>
  </si>
  <si>
    <t>REZAGOS DE DERECHOS</t>
  </si>
  <si>
    <t>V</t>
  </si>
  <si>
    <t>PRODUCTOS</t>
  </si>
  <si>
    <t>PRODUCTOS DE TIPO CORRIENTE</t>
  </si>
  <si>
    <t xml:space="preserve">ARRENDAMIENTO, EXPLOTACIÓN O VENTA DE 
BIENES MUEBLES E INMUEBLES
</t>
  </si>
  <si>
    <t>ARRENDAMIENTO</t>
  </si>
  <si>
    <t>LOCALES CON CORTINA</t>
  </si>
  <si>
    <t>LOCALES SIN CORTINA</t>
  </si>
  <si>
    <t>MERCADO DE ZONA</t>
  </si>
  <si>
    <t>MERCADO DE ARTESANIAS</t>
  </si>
  <si>
    <t>TIANGUIS EN ESPACIOS AUTORIZADOS POR EL AYUNTAMIENTO</t>
  </si>
  <si>
    <t>CANCHAS DEPORTIVAS POR PARTIDO</t>
  </si>
  <si>
    <t>AUDITORIOS O CENTROS SOCIALES POR EVENTO</t>
  </si>
  <si>
    <t>PROPIEDAD O ARRENDAMIENTO EN LOTES EN CEMENTERIOS PARA CONSTRUCCION DE FOSAS</t>
  </si>
  <si>
    <t>FOSAS EN PROPIEDAD</t>
  </si>
  <si>
    <t>PRIMERA CLASE</t>
  </si>
  <si>
    <t>SEGUNDA CLASE</t>
  </si>
  <si>
    <t>TERCERA CLASE</t>
  </si>
  <si>
    <t>FOSAS EN ARRENDAMIENTOS POR EL TERMINO DE 7 AÑOS</t>
  </si>
  <si>
    <t>OCUPACIÓN O APROVECHAMIENTO DE LA VÍA PUBLICA</t>
  </si>
  <si>
    <t>POR EL ESTACIONAMIENTO DE VEHICULOS, CAMIONES, CAMIONETAS Y AUTOBUSES PARA CARGA Y DESCARGA EN LA VÍA PÚBLICA</t>
  </si>
  <si>
    <t>ZONAS URBANAS NO TURISTICAS CON ALTA CONCENTRACION VEHICULAR</t>
  </si>
  <si>
    <t>ESTACIONAMIENTO DE VEHICULOS EN VIA PUBLICA LUGARES PERMITIDOS</t>
  </si>
  <si>
    <t>ZONA DE ESTACIONAMIENTOS MUNICIPALES</t>
  </si>
  <si>
    <t>AUTOMOVILES Y CAMIONETAS POR CADA 30 MINUTOS</t>
  </si>
  <si>
    <t>CAMIONES O AUTOBUSES POR CADA 30 MINUTOS</t>
  </si>
  <si>
    <t>CAMIONES DE CARGA</t>
  </si>
  <si>
    <t>ESTACIONAMIENTOS EXCLUSIVOS EN VIA PUBLICA, LOS AUTOMOVILES DE ALQUILER, CAMIONETAS DE CUALQUIER MARCA</t>
  </si>
  <si>
    <t>POR ESTACIONAMIENTO EXCLUSIVOS EN LA VÍA PUBLICA PARA CARGA Y DESCARGA EN ESTACIONAMIENTOS COMERCIALES, TURISTICOS, INDUSTRIALES Y AGRICOLAS</t>
  </si>
  <si>
    <t>CENTRO DE LA CABECERA MUNICIPAL</t>
  </si>
  <si>
    <t>PRINCIPALES CALLES Y AVENIDAS DE LA CABECERA MUNICIPAL, EXCEPTUANDO AL CENTRO DE LA MISMA</t>
  </si>
  <si>
    <t>CALLES DE COLONIAS POPULARES</t>
  </si>
  <si>
    <t>ZONAS RURALES DEL MUNICIPIO</t>
  </si>
  <si>
    <t>ESTACIONAMIENTO DE CAMIONES PROPIEDAD DE LA EMPRESA TRANSPORTADORAS QUE USEN LA VIA PUBLICA PARA PERNOCTAR O MANIOBRA</t>
  </si>
  <si>
    <t>POR CAMIÓN SIN REMOLQUE</t>
  </si>
  <si>
    <t>POR CAMIÓN CON REMOLQUE</t>
  </si>
  <si>
    <t>POR REMOLQUE AISLADO</t>
  </si>
  <si>
    <t>LOS ESTACIONAMIENTOS EN VIA PUBLICA DE TODA CLASE DE VEHICULO DE ALQUILER</t>
  </si>
  <si>
    <t>POR LA OCUPACIÓN DE LA VIA PUBLICA CON TAPIALES O MATERIALES DE CONSTRUCCION</t>
  </si>
  <si>
    <t>OCUPACIÓN TEMPORAL DE LA VIA PUBLICA POR APARATOS MECANICOS O ELECTROMECANICOS</t>
  </si>
  <si>
    <t>OCUPACIÓN DE LA VIA PUBLICA PARA ESTACIONAMIENTO DE AMBULANCIAS FRENTE A CLINICAS U HOSPITAL PARTICULARES</t>
  </si>
  <si>
    <t>OCUPACIÓN DE LA VIA PUBLICA POR MAQUINAS TRAGAMONEDAS QUE EXPENDAN PRODUCTOS</t>
  </si>
  <si>
    <t>CORRALES Y CORRALETAS PARA GANADO MONSTRENCO</t>
  </si>
  <si>
    <t>GANADO MAYOR</t>
  </si>
  <si>
    <t>GANADO MENOR</t>
  </si>
  <si>
    <t>TRASLADO Y MANUNTENCION DE GANADO DEPOSITADO</t>
  </si>
  <si>
    <t xml:space="preserve">                d)</t>
  </si>
  <si>
    <t>CORRALON MUNICIPAL</t>
  </si>
  <si>
    <t>SERVICIOS DE ARRASTRE DE BIENES MUEBLES A CORRALON MUNICIPALPAL.</t>
  </si>
  <si>
    <t>MOTOCICLETAS</t>
  </si>
  <si>
    <t>AUTOMOVILES</t>
  </si>
  <si>
    <t>CAMIONETAS</t>
  </si>
  <si>
    <t>CAMIONES</t>
  </si>
  <si>
    <t>BICICLETAS</t>
  </si>
  <si>
    <t>TRICICLETAS</t>
  </si>
  <si>
    <t>POR DEPOSITO D/BIENES MUEBLES A CORRALON MPAL.</t>
  </si>
  <si>
    <t>PRODUCTOS FINANCIEROS</t>
  </si>
  <si>
    <t>GASTO  CORRIENTE</t>
  </si>
  <si>
    <t>INTERESES POR PRODUCTOS FINANCIEROS</t>
  </si>
  <si>
    <t>CONVENIOS</t>
  </si>
  <si>
    <t>HABITAT</t>
  </si>
  <si>
    <t>POR SERVICIO MIXTO DE UNIDADES DE TRANSPORTE PROPIEDAD DEL MUNICIPIO</t>
  </si>
  <si>
    <t>SERVICIO DE PASAJEROS</t>
  </si>
  <si>
    <t>SERVICIO DE CARGA EN GENERAL.</t>
  </si>
  <si>
    <t>SERVICIO DE PASAJEROS Y CARGA EN GENERAL.</t>
  </si>
  <si>
    <t>SERVICIO DE VIAJE ESPECIAL DENTRO DEL AREA MUNICIPAL</t>
  </si>
  <si>
    <t>SERVICIO DE VIAJE ESPECIAL FUERA DEL AREA MUNICIPAL.</t>
  </si>
  <si>
    <t>POR SERVICIO DE UNIDADES DE TRANSPORTE URBANO</t>
  </si>
  <si>
    <t>BALNEARIOS Y CENTROS RECREATIVOS</t>
  </si>
  <si>
    <t>BAÑOS PUBLICOS</t>
  </si>
  <si>
    <t>SANITARIOS</t>
  </si>
  <si>
    <t>BAÑOS DE REGADERA</t>
  </si>
  <si>
    <t>CENTRALES DE MAQUINARIA AGRICOLA</t>
  </si>
  <si>
    <t>RASTREO POR HECTAREA O FRACCION</t>
  </si>
  <si>
    <t>BARBECHO POR HECTAREA O FRACCION</t>
  </si>
  <si>
    <t>DESGRANADO POR COSTAL</t>
  </si>
  <si>
    <t>ACARREOS DE PRODUCTOS AGRICOLAS</t>
  </si>
  <si>
    <t>ASOLEADEROS</t>
  </si>
  <si>
    <t>COPRA POR KG</t>
  </si>
  <si>
    <t>CAFÉ POR KG</t>
  </si>
  <si>
    <t>CACAO POR KG</t>
  </si>
  <si>
    <t>JAMAICA POR KG</t>
  </si>
  <si>
    <t>TALLERES DE HUARACHE</t>
  </si>
  <si>
    <t>VENTA DE LA PRODUCCIÓN POR PAR</t>
  </si>
  <si>
    <t>MAQUILA POR PAR</t>
  </si>
  <si>
    <t xml:space="preserve">                 n)</t>
  </si>
  <si>
    <t>GRANJAS PORCICOLAS</t>
  </si>
  <si>
    <t xml:space="preserve">                 ñ)</t>
  </si>
  <si>
    <t>ADQUISICION PARA VENTA DE APOYO A LAS COMUNIDADES</t>
  </si>
  <si>
    <t>FERTILIZANTES</t>
  </si>
  <si>
    <t>ALIMENTO PARA GANADOS</t>
  </si>
  <si>
    <t>INSECTICIDAS</t>
  </si>
  <si>
    <t>FUNGICIDAS</t>
  </si>
  <si>
    <t>PESTICIDAS</t>
  </si>
  <si>
    <t>APEROS AGRICOLAS</t>
  </si>
  <si>
    <t xml:space="preserve">                 o)</t>
  </si>
  <si>
    <t>SERVICIOS DE PROTECCION PRIVADA</t>
  </si>
  <si>
    <t xml:space="preserve">                 p)</t>
  </si>
  <si>
    <t>VENTA DE ESQUILMOS</t>
  </si>
  <si>
    <t>OBJETOS DECOMISADOS</t>
  </si>
  <si>
    <t>VENTA DE LEYES Y REGLAMENTOS</t>
  </si>
  <si>
    <t>VENTA DE FORMAS IMPRESAS POR JUEGOS</t>
  </si>
  <si>
    <t>AVISO DE MOVIMIENTO DE PROPIEDAD INMOBILIARIA (3DCC)</t>
  </si>
  <si>
    <t>AVISOS DE INCIDENCIA AL PADRÓN DE CONTRIBUYENTES(INSCRIPCIÓN, CAMBIO, BAJA)</t>
  </si>
  <si>
    <t>FORMATO DE LICENCIA</t>
  </si>
  <si>
    <t>FORMAS DE REGISTRO CIVIL</t>
  </si>
  <si>
    <t>BASES DE LICITACION</t>
  </si>
  <si>
    <t>PRODUCTOS DE CAPITAL</t>
  </si>
  <si>
    <t>CUENTAS DE CHEQUES</t>
  </si>
  <si>
    <t>CUENTAS DE INVERSIONES</t>
  </si>
  <si>
    <t>PRODUCTOS NO COMPRENDIDOS EN LAS FRACCIONES DE LA LEY DE INGRESOS CAUSADAS EN EJERCICIOS FISCALES  ANTERIORES PENDIENTES  DE LIQUIDACION O PAGO</t>
  </si>
  <si>
    <t xml:space="preserve">REZAGOS DE PRODUCTOS </t>
  </si>
  <si>
    <t>VI</t>
  </si>
  <si>
    <t>APROVECHAMIENTOS</t>
  </si>
  <si>
    <t>APROVECHAMIENTOS DE TIPO CORRIENTE</t>
  </si>
  <si>
    <t>INCENTIVOS DERIVADOS DE LA COLABORACIÓN FISCAL</t>
  </si>
  <si>
    <t>MULTAS FISCALES</t>
  </si>
  <si>
    <t>a)</t>
  </si>
  <si>
    <t>FALTA DE CUMPLIMIENTO DE OBLIGACIONES FISCALES</t>
  </si>
  <si>
    <t>MULTAS ADMINISTRATIVAS</t>
  </si>
  <si>
    <t>LOS QUE TRANSGREDAN EL BANDO DE POLICIA Y GOBIERNO</t>
  </si>
  <si>
    <t>MULTAS DE TRANSITO MUNICIPAL</t>
  </si>
  <si>
    <t>PARTICULARES</t>
  </si>
  <si>
    <t>ABANDONO DE VEHICULO EN LA VÍA PÚBLICA HASTA 72 HORAS</t>
  </si>
  <si>
    <t>POR CIRCULAR CON DOCUMENTO VENCIDO</t>
  </si>
  <si>
    <t>APARTAR LUGAR EN VÍA PÚBLICA CON OBJETOS</t>
  </si>
  <si>
    <t>ASCENSO Y DESCENSO DE PASAJE SOBRE LA CINTA ASFALTICA EN SU JURISDICCIÓN LOCAL</t>
  </si>
  <si>
    <t>ATROPELLAMIENTO CAUSANDO LESIONES (CONSIGNACIÓN)</t>
  </si>
  <si>
    <t>ATROPELLAMIENTO CAUSANDO MUERTE (CONSIGNACIÓN)</t>
  </si>
  <si>
    <t>CARECER DE ALGUNO DE LOS FAROS PRINCIPALES O NO TENERLOS COLOCADOS CORRECTAMENTE</t>
  </si>
  <si>
    <t>CARECER DE LLANTAS DE REFACCIÓN O NO TENERLA EN CONDICIONES DE USO O TRANSITAR CON LLANTAS LISAS O EN MAL ESTADO</t>
  </si>
  <si>
    <t>CARECER O NO FUNCIONAR EL MECANISMO DE CAMBIO DE LUZ ALTA O BAJA</t>
  </si>
  <si>
    <t>CIRCULAR CON EL PARABRISAS ESTRELLADO O SIN MEDALLON QUE OBSTRUYA LA VISIBILIDAD PARCIAL O TOTAL</t>
  </si>
  <si>
    <t>CIRCULAR CON LUCES ROJAS EN LA PARTE DELANTERA DEL VEHICULO O USAR SIRENA EN AUTOS PARTICULARES</t>
  </si>
  <si>
    <t>CIRCULAR CON PLACAS ILEGIBLES O DOBLADAS.</t>
  </si>
  <si>
    <t>CIRCULAR CON VEHÍCULO PARTICULAR CON LOS COLORES OFICIALES DE TAXI.</t>
  </si>
  <si>
    <t>CIRCULAR CON UNA CAPACIDAD SUPERIOR A LA AUTORIZADA.</t>
  </si>
  <si>
    <t>CIRCULAR EN MALAS CONDICIONES MECÁNICAS EMITIENDO EXCESO DE HUMO.</t>
  </si>
  <si>
    <t>CIRCULAR EN REVERSA MÁS DE DIEZ METROS.</t>
  </si>
  <si>
    <t>CIRCULAR EN SENTIDO CONTRARIO.</t>
  </si>
  <si>
    <t>CIRCULAR EN ZONA RESTRINGIDA PARA CAMIONES PESADOS Y AUTOBUSES.</t>
  </si>
  <si>
    <t>CIRCULAR SIN CALCOMANÍA DE PLACA.</t>
  </si>
  <si>
    <t>CIRCULAR SIN LIMPIADORES DURANTE LA LLUVIA.</t>
  </si>
  <si>
    <t>CIRCULAR SIN LUZ POSTERIOR EN LOS FANALES O TOTALMENTE.</t>
  </si>
  <si>
    <t>CONDUCIR LLEVANDO EN BRAZOS PERSONAS U OBJETOS.</t>
  </si>
  <si>
    <t>CONDUCIR SIN TARJETA DE CIRCULACIÓN.</t>
  </si>
  <si>
    <t>CONDUCIR UN VEHÍCULO CON LAS PLACAS DE DEMOSTRACIÓN O TRASLADO QUE NO SEA MOTIVO DE VENTA.</t>
  </si>
  <si>
    <t>CONDUCIR UN VEHÍCULO CON LAS PLACAS OCULTAS.</t>
  </si>
  <si>
    <t>CONDUCIR UN VEHÍCULO SIN DEFENSA, SALPICADERA O ESPEJOS RETROVISORES.</t>
  </si>
  <si>
    <t>CONDUCIR UN VEHÍCULO SIN PLACAS O QUE ÉSTAS NO ESTÉN VIGENTES.</t>
  </si>
  <si>
    <t>CHOQUE CAUSANDO UNA O VARIAS MUERTES (CONSIGNACIÓN).</t>
  </si>
  <si>
    <t>CHOQUE CAUSANDO DAÑOS MATERIALES (REPARACIÓN DE DAÑOS).</t>
  </si>
  <si>
    <t>CHOQUE CAUSANDO UNA O VARIAS LESIONES MATERIALES (CONSIGNACIÓN).</t>
  </si>
  <si>
    <t>DAR VUELTA EN LUGAR PROHIBIDO.</t>
  </si>
  <si>
    <t>DESATENDER INDICACIONES DE UN AGENTE DE TRÁNSITO EN FUNCIONES.</t>
  </si>
  <si>
    <t>DESATENDER INDICACIONES DE UN AGENTE DE TRÁNSITO DÁNDOSE A LA FUGA.</t>
  </si>
  <si>
    <t>EFECTUAR EN LA VÍA PÚBLICA COMPETENCIA DE VELOCIDAD CON VEHÍCULOS AUTOMOTORES.</t>
  </si>
  <si>
    <t>ESTACIONARSE EN BOCA CALLE.</t>
  </si>
  <si>
    <t>ESTACIONARSE EN DOBLE FILA.</t>
  </si>
  <si>
    <t>ESTACIONARSE EN LUGAR PROHIBIDO.</t>
  </si>
  <si>
    <t>ESTACIONARSE EN LUGARES DESTINADOS A PARADAS DE AUTOBUSES.</t>
  </si>
  <si>
    <t>FALTA DE EQUIPO DE EMERGENCIA (BOTIQUÍN, EXTINGUIDOR, BANDEROLAS).</t>
  </si>
  <si>
    <t>HACER MANIOBRAS DE DESCARGA EN DOBLE FILA.</t>
  </si>
  <si>
    <t>HACER SERVICIO DE ARRASTRE DE VEHÍCULO SIN LA AUTORIZACIÓN CORRESPONDIENTE.</t>
  </si>
  <si>
    <t>HACER SERVICIO DE CARGA O PASAJE SIN PERMISO CORRESPONDIENTE.</t>
  </si>
  <si>
    <t>INVADIR CARRIL CONTRARIO.</t>
  </si>
  <si>
    <t>POR UTILIZAR TELÉFONO CELULAR MANEJANDO EL VEHÍCULO.</t>
  </si>
  <si>
    <t>MANEJAR CON EXCESO DE VELOCIDAD.</t>
  </si>
  <si>
    <t>MANEJAR CON LICENCIA VENCIDA.</t>
  </si>
  <si>
    <t>MANEJAR EN PRIMER GRADO DE INTOXICACIÓN ALCOHÓLICA.</t>
  </si>
  <si>
    <t>MANEJAR EN SEGUNDO GRADO DE INTOXICACIÓN ETÍLICA.</t>
  </si>
  <si>
    <t>MANEJAR EN TERCER GRADO DE INTOXICACIÓN ETÍLICA.</t>
  </si>
  <si>
    <t>MANEJAR SIN EL CINTURÓN DE SEGURIDAD.</t>
  </si>
  <si>
    <t>MANEJAR SIN LICENCIA.</t>
  </si>
  <si>
    <t>NEGARSE A ENTREGAR DOCUMENTOS.</t>
  </si>
  <si>
    <t>NO DISMINUIR LA VELOCIDAD AL LLEGAR A TOPES O VIBRADORES.</t>
  </si>
  <si>
    <t>NO DISMINUIR LA VELOCIDAD AL TRANSITAR ANTE LA PRESENCIA DE EDUCANDOS Y EN ZONAS ESCOLARES O NO CEDER EL PASO.</t>
  </si>
  <si>
    <t>NO ESPERAR BOLETA DE INFRACCIÓN.</t>
  </si>
  <si>
    <t>NO RESPETAR EL LÍMITE DE VELOCIDAD EN ZONA ESCOLAR.</t>
  </si>
  <si>
    <t>OBSTRUIR LA VISIBILIDAD OSCURECIENDO LOS PARABRISAS O VENTANILLAS (POLARIZADO).</t>
  </si>
  <si>
    <t>PASARSE CON SEÑAL DE ALTO.</t>
  </si>
  <si>
    <t>PÉRDIDA O EXTRAVÍO DE BOLETA DE INFRACCIÓN.</t>
  </si>
  <si>
    <t>PERMITIR MANEJAR A MENOR DE EDAD.</t>
  </si>
  <si>
    <t>PROFERIR INSULTOS A UN AGENTE DE  TRÁNSITO EN FUNCIONES.</t>
  </si>
  <si>
    <t>REBASAR EL CARRIL DE TRÁNSITO OPUESTO EN CURVAS, CIMAS O INTERSECCIÓN.</t>
  </si>
  <si>
    <t>REBASAR SIN ANUNCIARSE CON LAS LUCES DIRECCIONALES.</t>
  </si>
  <si>
    <t>TIRAR OBJETOS O BASURA DESDE EL INTERIOR DEL VEHÍCULO.</t>
  </si>
  <si>
    <t>TODO VEHÍCULO QUE SE ESTACIONE EN LA ENTRADA O SALIDA DE UN DOMICILIO PARTICULAR O PÚBLICO OBSTRUYENDO EL LIBRE ACCESO.</t>
  </si>
  <si>
    <t>TRANSITAR CON LAS PUERTAS ABIERTAS O CON PASAJE A BORDO.</t>
  </si>
  <si>
    <t>TRANSPORTAR CARNE O MASA SIN EL PERMISO CORRESPONDIENTE.</t>
  </si>
  <si>
    <t>USAR INNECESARIAMENTE EL CLAXON.</t>
  </si>
  <si>
    <t>USAR TORRETAS O EMBLEMAS DE VEHÍCULOS OFICIALES DE EMERGENCIA EN VEHÍCULOS PARTICULARES.</t>
  </si>
  <si>
    <t>UTILIZAR PARA CIRCULAR O CONDUCIR DOCUMENTOS FALSIFICADOS.</t>
  </si>
  <si>
    <t>VOLCADURA O ABANDONO DEL CAMINO.</t>
  </si>
  <si>
    <t>VOLCADURA OCASIONANDO LESIONES.</t>
  </si>
  <si>
    <t>VOLCADURA OCASIONANDO LA MUERTE.</t>
  </si>
  <si>
    <t>POR PERMITIR A MENORES DE EDAD VIAJAR EN ASIENTOS DELANTEROS SIN PROTECCIÓN.</t>
  </si>
  <si>
    <t>NO PORTAR CASCO</t>
  </si>
  <si>
    <t>b)</t>
  </si>
  <si>
    <t>SERVICIO  PUBLICO</t>
  </si>
  <si>
    <t>ALTERACIÓN DE TARIFA.</t>
  </si>
  <si>
    <t>CARGAR COMBUSTIBLE CON PASAJE A BORDO.</t>
  </si>
  <si>
    <t>CIRCULAR CON EXCESO DE PASAJE.</t>
  </si>
  <si>
    <t>CIRCULAR CON LAS PUERTAS ABIERTAS CON PASAJE A BORDO.</t>
  </si>
  <si>
    <t>CIRCULAR CON PLACAS SOBREPUESTAS.</t>
  </si>
  <si>
    <t>CONDUCIR UNA UNIDAD SIN EL UNIFORME AUTORIZADO.</t>
  </si>
  <si>
    <t>CIRCULAR SIN RAZÓN SOCIAL.</t>
  </si>
  <si>
    <t>FALTA DE LA REVISTA MECÁNICA Y CONFORT.</t>
  </si>
  <si>
    <t>HACER ASCENSO Y DESCENSO DE PASAJE A MEDIO ARROYO.</t>
  </si>
  <si>
    <t>HACER SERVICIO COLECTIVO  CON PERMISO DE SITIO.</t>
  </si>
  <si>
    <t>MALTRATO AL USUARIO.</t>
  </si>
  <si>
    <t>NEGAR EL SERVICIO AL USURARIO.</t>
  </si>
  <si>
    <t>NO CUMPLIR CON LA RUTA AUTORIZADA.</t>
  </si>
  <si>
    <t>NO PORTAR LA TARIFA AUTORIZADA.</t>
  </si>
  <si>
    <t>POR HACER ASCENSO Y DESCENSO DE PASAJE EN LUGAR NO AUTORIZADO.</t>
  </si>
  <si>
    <t>POR VIOLACIÓN AL HORARIO DE SERVICIO (COMBIS).</t>
  </si>
  <si>
    <t>TRANSPORTAR PERSONAS SOBRE LA CARGA.</t>
  </si>
  <si>
    <t>TRANSPORTAR CARGA SOBRESALIENTE EN PARTE POSTERIOR EN MÁS DE UN METRO SIN ABANDERAMIENTO.</t>
  </si>
  <si>
    <t>MULTAS DE LA COMISIÓN DE AGUA POTABLE,DRENAJE ALCANTARILLADO Y SANEAMIENTO</t>
  </si>
  <si>
    <t>TOMA CLANDESTINA</t>
  </si>
  <si>
    <t>POR TIRAR AGUA</t>
  </si>
  <si>
    <t>c)</t>
  </si>
  <si>
    <t>POR ABASTECIMIENTO Y/O SURTIDO DEL LIQUIDO, DE LAS INSTALACIONES, INFRAESTRUCTURA O TUBERIAS SIN AUTORIZACION DE LA PARAMUNICIPAL</t>
  </si>
  <si>
    <t>d)</t>
  </si>
  <si>
    <t>POR RUPTURAS A LAS REDES DE AGUA, DRENAJE, ALCANTARILLADO Y SANEAMIENTO</t>
  </si>
  <si>
    <t>MULTAS POR CONCEPTO DE PROTECCION A MEDIO AMBIENTE</t>
  </si>
  <si>
    <t>SE SANCIONARA CON MULTAS A PROPIETARIOS O POSEEDORES DE FUENTES FIJAS</t>
  </si>
  <si>
    <t>CUYAS DESCARGAS DE AGUA RESIDUAL O EMISIONES CONTAMINANTES A LA ATMÓSFERA, SUELO, SUBSUELO REBASEN DEL 0.1% EN ADELANTE LOS LÍMITES ESTABLECIDOS EN LAS NORMAS OFICIALES O CONDICIONES DE DESCARGA, POR CADA LÍMITE.</t>
  </si>
  <si>
    <t>CUYAS EMISIONES CONTAMINANTES POR RUIDO REBASEN DE 0.1 EN ADELANTE LOS DECIBELES EN EL LÍMITE FIJADO EN LAS NORMAS OFICIALES.</t>
  </si>
  <si>
    <t>CUYAS EMISIONES CONTAMINANTES POR VIBRACIONES REBASEN DE 0.1% EN ADELANTE LOS LÍMITES ESTABLECIDOS EN LAS NORMAS OFICIALES.</t>
  </si>
  <si>
    <t>CUYAS EMISIONES CONTAMINANTES POR ENERGÍA TÉRMICA; LUMÍNICA O VISUAL REBASEN LOS LÍMITES DETERMINADOS POR LAS NORMAS OFICIALES.</t>
  </si>
  <si>
    <t>SE SANCIONARA CON MULTA A LAS PERSONAS QUE</t>
  </si>
  <si>
    <t>PODE O TRANSPLANTE UN ÁRBOL PÚBLICO O AFECTE NEGATIVAMENTE ÁREAS VERDES PÚBLICAS INCLUYENDO LAS LOCALIZADAS EN BANQUETAS, SIN AUTORIZACIÓN DE LA AUTORIDAD COMPETENTE.</t>
  </si>
  <si>
    <t>CONSTRUYA UNA OBRA NUEVA, AMPLÍE UNA EXISTENTE O REALICE NUEVAS ACTIVIDADES INDUSTRIALES, COMERCIALES O DE SERVICIOS, QUE PUEDAN AFECTAR EL AMBIENTE, SIN CONTAR PREVIAMENTE CON LA AUTORIZACIÓN DEL INFORME PREVENTIVO, IMPACTOS AMBIENTALES EN SUS DIFERENTES MODALIDADES, EN LOS CASOS EN QUE ÉSTE SE REQUIERE, ASÍ COMO AL QUE CONTANDO CON LA AUTORIZACIÓN NO DÉ CUMPLIMIENTO A LOS REQUISITOS Y CONDICIONES ESTABLECIDOS EN LA MISMA.</t>
  </si>
  <si>
    <t>MODIFIQUE, CON ANTERIORIDAD LO QUE LA AUTORIDAD DICTE EN SU RESOLUCIÓN CORRESPONDIENTE DEL PROYECTO PRESENTADO EN EL INFORME PREVENTIVO, MANIFESTACIÓN O ESTUDIO DE IMPACTO AMBIENTAL O DE RIESGO SIN DAR AVISO RESPECTIVO.</t>
  </si>
  <si>
    <t>DEPOSITE O ARROJE RESIDUOS EN LA VÍA PÚBLICA O QUEME ÉSTOS O CUALQUIER MATERIAL NO PELIGROSO AL AIRE LIBRE</t>
  </si>
  <si>
    <t>DERRIBE UN ÁRBOL PÚBLICO O PRIVADO, COMUNAL O EJIDAL, UBICADO EN ÁREA NATURAL PROTEGIDA, EN SUELO DE CONSERVACIÓN O EN ZONAS COLINDANTES CON ÉSTOS SIN PREVIA AUTORIZACIÓN DE LA DIRECCIÓN DE ECOLOGÍA Y MEDIO AMBIENTE MUNICIPAL.</t>
  </si>
  <si>
    <t>DEPOSITE MATERIALES QUE OBSTRUYAN LAS REDES DE DRENAJE Y ALCANTARILLADO DEL MUNICIPIO.</t>
  </si>
  <si>
    <t>SIENDO PROPIETARIO DE PLANTAS DE RECICLAMIENTO DE AGUAS RESIDUALES Y NO DE AVISO A LA DIRECCIÓN DE ECOLOGÍA Y MEDIO AMBIENTE MUNICIPAL O AL ORGANISMO ADMINISTRADOR DE AGUA POTABLE Y ALCANTARILLADO.</t>
  </si>
  <si>
    <t xml:space="preserve">CONSTRUYA UNA OBRA NUEVA, AMPLÍE UNA EXISTENTE O REALICE NUEVAS ACTIVIDADES INDUSTRIALES, COMERCIALES O DE SERVICIOS QUE PUEDAN DAÑAR EL AMBIENTE, SIN CONTAR PREVIAMENTE CON LA AUTORIZACIÓN DE LA MANIFESTACIÓN O ESTUDIO DE IMPACTO AMBIENTAL EN LOS CASOS EN QUE ÉSTA SE REQUIERA, O QUE CONTANDO CON LA AUTORIZACIÓN INCUMPLA LOS REQUISITOS Y CONDICIONES ESTABLECIDOS EN LA MISMA. </t>
  </si>
  <si>
    <t>SEA PROPIETARIA O POSEEDORA DE UNA FUENTE FIJA</t>
  </si>
  <si>
    <t>QUE INCUMPLA CON LOS REQUISITOS, PROCEDIMIENTOS Y MÉTODOS DE MEDICIÓN.</t>
  </si>
  <si>
    <t>QUE NO SE INSCRIBA EN EL REGISTRO RESPECTIVO DE LA DIRECCIÓN DE ECOLOGÍA Y MEDIO AMBIENTE MUNICIPAL, Y QUE HAYA REGISTRADO ANTE ÉSTA SUS DESCARGAS DE AGUAS RESIDUALES DE ACUERDO AL REGLAMENTO Y LAS NORMAS OFICIALES.</t>
  </si>
  <si>
    <t>QUE NO PROGRAME LA VERIFICACIÓN PERIÓDICA DE EMISIONES.</t>
  </si>
  <si>
    <t>QUE NO PREVENGA Y/O MINIMICE LA GENERACIÓN Y DESCARGA DE CONTAMINACIÓN.</t>
  </si>
  <si>
    <t>QUE NO CUENTE CON PLATAFORMAS O PUERTOS DE MUESTREO PARA LA MEDICIÓN Y ANÁLISIS DE RESIDUOS.</t>
  </si>
  <si>
    <t>QUE NO PREVENGA Y MINIMICE EL CONSUMO DE ENERGÍA, AGUA O NO RESTAURE LA CALIDAD DE ÉSTA.</t>
  </si>
  <si>
    <t>NO CUENTE CON UN PROGRAMA DE PREVENCIÓN, MINIMIZACIÓN, RECICLAMIENTO, TRATAMIENTO, RE-USO Y DISPOSICIÓN DE CONTAMINANTES Y RESIDUOS.</t>
  </si>
  <si>
    <t xml:space="preserve">NO DÉ AVISO INMEDIATO A LA DIRECCIÓN DE PROTECCIÓN CIVIL O POLICÍA PREVENTIVA O NO TOMEN MEDIDAS CONDUCENTES EN CASO DE EMISIONES CONTAMINANTES, ACCIDENTES, FUGAS, DERRAMES, EXPLOSIONES, ETC. </t>
  </si>
  <si>
    <t>NO ACATE LAS MEDIDAS QUE DICTE EL AYUNTAMIENTO O DETERMINE LA LEY Y LAS DEMÁS AUTORIDADES COMPETENTES EN LA MATERIA.</t>
  </si>
  <si>
    <t>SEA PRESTADOR DE SERVICIOS EN MATERIA DE IMPACTO AMBIENTAL. CONTENGAN INFORMACIÓN FALSA O INCORRECTA U OMITIR LA IDENTIFICACIÓN DE IMPACTOS NEGATIVOS</t>
  </si>
  <si>
    <t>e)</t>
  </si>
  <si>
    <t>CONSTRUYA UNA OBRA NUEVA, AMPLÍE UNA EXISTENTE O REALICE ACTIVIDADES RIESGOSAS SIN CONTAR PREVIAMENTE CON LA AUTORIZACIÓN DEL ESTUDIO DE RIESGO.</t>
  </si>
  <si>
    <t xml:space="preserve">EN LOS ASUNTOS NO RESERVADOS A LA FEDERACIÓN, TRAFIQUE CON UNA O MÁS ESPECIES O SUB-ESPECIES DE FLORA Y FAUNA, TERRESTRES, ACUÁTICAS O DE CONFORMIDAD CON LAS NORMAS OFICIALES. </t>
  </si>
  <si>
    <t xml:space="preserve">QUEME AL AIRE LIBRE CUALQUIER MATERIAL O RESIDUO PELIGROSO O ALTAMENTE CONTAMINANTE NO RESERVADO A LA FEDERACIÓN. </t>
  </si>
  <si>
    <t xml:space="preserve">EXPLOTE MATERIALES PÉTREOS NO RESERVADOS A LA FEDERACIÓN SIN PREVIA AUTORIZACIÓN DEL MUNICIPIO. </t>
  </si>
  <si>
    <t>QUE TRANSPORTE MATERIALES PÉTREOS NO RESERVADOS A LA FEDERACIÓN PREVIA AUTORIZACIÓN DE LA DIRECCIÓN DE ECOLOGÍA Y MEDIO AMBIENTE MUNICIPAL.</t>
  </si>
  <si>
    <t>f)</t>
  </si>
  <si>
    <t>OCUPE, USE, APROVECHE O DETERIORE SIN DERECHO UN ÁREA NATURAL DE LA COMPETENCIA DEL MUNICIPIO.</t>
  </si>
  <si>
    <t>NO REPARE LOS DAÑOS QUE OCASIONE AL AMBIENTE.</t>
  </si>
  <si>
    <t>TRAFIQUE EN LOS ASUNTOS NO RESERVADOS A LA FEDERACIÓN.</t>
  </si>
  <si>
    <t>INDEMNIZACION POR DAÑOS CAUSADOS A BIENES MUNICIPALES</t>
  </si>
  <si>
    <t>DAÑOS CAUSADOS A BIENES PROPIEDAD DEL MUNICIPIO</t>
  </si>
  <si>
    <t>INTERESES MORATORIOS</t>
  </si>
  <si>
    <t>CUANDO NO SE CUBRAN OPORTUNAMENTE LOS CREDITOS</t>
  </si>
  <si>
    <t>COBROS DE SEGUROS POR SINIESTROS</t>
  </si>
  <si>
    <t>POR CUENTA DE SEGUROS CUANDO OCURRAN SINIESTROS</t>
  </si>
  <si>
    <t>GASTOS DE NOTIFICACION Y EJECUCION</t>
  </si>
  <si>
    <t>POR DILIGENCIAS Q/ PRACTIQUEN SEGUN EL CODIGO FISC</t>
  </si>
  <si>
    <t>REINTEGROS O DEVOLUCIONES</t>
  </si>
  <si>
    <t>APROVECHAMIENTOS PROVENIENTES DE OBRAS PUBLICAS</t>
  </si>
  <si>
    <t>APROVECHAMIENTOS POR PARTICIPACIONES DERIVADAS DE LA APLICACIÓN DE LEYES</t>
  </si>
  <si>
    <t>DE LAS CONCESIONES Y CONTRATOS</t>
  </si>
  <si>
    <t>SERVICIOS PUBLICOS MUNICIPALES</t>
  </si>
  <si>
    <t>POR CONTRATOS QUE CELEBREN CON LOS PARTICULARES</t>
  </si>
  <si>
    <t>DONATIVOS Y LEGADOS</t>
  </si>
  <si>
    <t>DEPENDENCIAS OFICIALES</t>
  </si>
  <si>
    <t>APROVECHAMIENTOS POR COOPERACIONES</t>
  </si>
  <si>
    <t>APORTACION DE BENEFICIARIOS</t>
  </si>
  <si>
    <t>ACCESORIOS DE APROVECHAMIENTOS</t>
  </si>
  <si>
    <t xml:space="preserve">                 I)</t>
  </si>
  <si>
    <t>OTROS APROVECHAMIENTOS</t>
  </si>
  <si>
    <t>BIENES MOSTRENCOS</t>
  </si>
  <si>
    <t>VENTA DE ANIMALES</t>
  </si>
  <si>
    <t>VENTA DE BIENES MUEBLES</t>
  </si>
  <si>
    <t>VENTA DE BIENES INMUEBLES</t>
  </si>
  <si>
    <t>OTROS INGRESOS</t>
  </si>
  <si>
    <t>OTROS INGRESOS  VARIOS</t>
  </si>
  <si>
    <t>OTROS INGRESOS DE EJERCIOS ANTERIORES</t>
  </si>
  <si>
    <t>INGRESOS EXTRAORDINAROS</t>
  </si>
  <si>
    <t>INGRESOS EXTRAORDINARIOS</t>
  </si>
  <si>
    <t>APROVECHAMIENTOS NO COMPRENDIDOS EN LAS FRACCIONES DE LA LEY DE INGRESOS CAUSADAS EN EJERCICIOS FISCALES  ANTERIORES PENDIENTES  DE LIQUIDACION O PAGO</t>
  </si>
  <si>
    <t>REZAGOS DE APROVECHAMIENTOS</t>
  </si>
  <si>
    <t>VII</t>
  </si>
  <si>
    <t>INGRESOS POR VENTAS DE BIENES Y SERVICIOS DE ORGANISMOS DESCENTRALIZADOS</t>
  </si>
  <si>
    <t>INGRESOS DE OPERACIÓN DE ENTIDADES PARAESTATALES EMPRESARIALES</t>
  </si>
  <si>
    <t>INGRESOS POR VENTA DE BIENES Y SERVICIOS PRODUCIDOS EN ESTABLECIMIENTOS DEL GOBIERNO CENTRAL</t>
  </si>
  <si>
    <t>INGRESOS POR VENTA DE MERCANCIAS</t>
  </si>
  <si>
    <t>VIII</t>
  </si>
  <si>
    <t>PARTICIPACIONES Y  APORTACIONES</t>
  </si>
  <si>
    <t>PARTICIPACIONES</t>
  </si>
  <si>
    <t>PARTICIPACIONES FEDERALES</t>
  </si>
  <si>
    <t>FONDO GENERAL DE PARTICIPACIONES (FGP)</t>
  </si>
  <si>
    <t>FONDO DE FOMENTO MUNICIPAL (FOMUN)</t>
  </si>
  <si>
    <t>FONDO DE INFRAESTRUCTURA MUNICIPAL (FIM)</t>
  </si>
  <si>
    <t>FONDO DE FISCALIZACIÒN Y RECAUDACIÒN</t>
  </si>
  <si>
    <t>APORTACIONES</t>
  </si>
  <si>
    <t>APORTACIONES FEDERALES</t>
  </si>
  <si>
    <t>FONDO DE APORTACIONES PARA LA INFRAESTRUCTURA SOCIAL</t>
  </si>
  <si>
    <t>FONDO DE APORTACIONES PARA EL FORTALECIMIENTO DE LOS MUNICIPIOS</t>
  </si>
  <si>
    <t>PROVENIENTES DEL GOBIENRNO FEDERAL</t>
  </si>
  <si>
    <t>PROVENIENTES DEL GOBIENRNO ESTATAL</t>
  </si>
  <si>
    <t>PROVENIENTES DE PARTICULARES</t>
  </si>
  <si>
    <t>i)</t>
  </si>
  <si>
    <t>FAEISM</t>
  </si>
  <si>
    <t>APORTACIONES DE PARTICULARES Y ORGANISMOS OFICIALES</t>
  </si>
  <si>
    <t>INGRESOS POR CUENTA DE TERCEROS</t>
  </si>
  <si>
    <t>INGRESOS DERIVADOS DE EREGOCIONES RECUPERABLES</t>
  </si>
  <si>
    <t>IX</t>
  </si>
  <si>
    <t>TRANSFERENCIAS, ASIGNACIONES, SUBSIDIOS Y OTRAS AYUDAS</t>
  </si>
  <si>
    <t>TRANSFERENCIAS INTERNAS Y ASIGNACIONES AL SECTOR PUBLICO</t>
  </si>
  <si>
    <t>TRANSFERENCIAS AL RESTO DEL SECTOR PUBLICO</t>
  </si>
  <si>
    <t>SUBSIDIOS Y SUBVENCIONES</t>
  </si>
  <si>
    <t>AYUDAS SOCIALES</t>
  </si>
  <si>
    <t>PENSIONES Y JUBILACIONES</t>
  </si>
  <si>
    <t>TRANSFERENCIAS A FIDEICOMISOS, MANDATOS Y ANALOGOS</t>
  </si>
  <si>
    <t>00</t>
  </si>
  <si>
    <t>INGRESOS DERIVADOS DE FINANCIAMIENTOS</t>
  </si>
  <si>
    <t>´01</t>
  </si>
  <si>
    <t>ENDEUDAMIENTO INTERNO</t>
  </si>
  <si>
    <t>INTITUCIONES BANCARIAS</t>
  </si>
  <si>
    <t>DE PARTICULARES</t>
  </si>
  <si>
    <t>´02</t>
  </si>
  <si>
    <t>ENDEUDAMIENTO EXTERNO</t>
  </si>
  <si>
    <t>TOTAL DE INGRESOS</t>
  </si>
  <si>
    <t>%</t>
  </si>
  <si>
    <t>IMPUESTO SOBRE TENENCIA O USO DE VEHICULOS</t>
  </si>
  <si>
    <t>IMPUESTO SOBRE AUTOMOVILES NUEVOS (ISAN)</t>
  </si>
  <si>
    <t>FONDO DEL IMPUESTO A LA VENTA FINAL DE GASOLINA Y DIESEL</t>
  </si>
  <si>
    <t xml:space="preserve"> </t>
  </si>
  <si>
    <t>R  E  G  I  D  O  R  E  S</t>
  </si>
  <si>
    <t>PROMAMA:</t>
  </si>
  <si>
    <t>RENDIMIENTOS FINANCIEROS (FISM)</t>
  </si>
  <si>
    <t>RENDIMIENTOS FINANCIEROS (FORTAMUN)</t>
  </si>
  <si>
    <t>DERECHOS A LOS HIDROCARBUROS (DEROGADO)</t>
  </si>
  <si>
    <t>FONDO DEl IMPUESTO SOBRE LA RENTA</t>
  </si>
  <si>
    <t>C.R.I</t>
  </si>
  <si>
    <t>IMPORTE</t>
  </si>
  <si>
    <t>IMPUESTOS</t>
  </si>
  <si>
    <t>Impuestos sobre los Ingresos</t>
  </si>
  <si>
    <t>1.1.1</t>
  </si>
  <si>
    <t>Diversiones y Espectáculos Públicos</t>
  </si>
  <si>
    <t>1.1.2</t>
  </si>
  <si>
    <t>Impuestos sobre el Patrimonio</t>
  </si>
  <si>
    <t>1.2.1</t>
  </si>
  <si>
    <t>Impuesto Predial</t>
  </si>
  <si>
    <t>Impuestos sobre la Producción, el Consumo y las Transacciones</t>
  </si>
  <si>
    <t>1.3.1</t>
  </si>
  <si>
    <t>Sobre Adquisiciones de Inmuebles</t>
  </si>
  <si>
    <t>Impuestos al comercio exterior</t>
  </si>
  <si>
    <t>Impuestos sobre Nóminas y Asimilables</t>
  </si>
  <si>
    <t>Impuestos Ecológicos</t>
  </si>
  <si>
    <t>Accesorios de Impuestos</t>
  </si>
  <si>
    <t>1.7.1</t>
  </si>
  <si>
    <t>Multas</t>
  </si>
  <si>
    <t>1.7.2</t>
  </si>
  <si>
    <t>Recargos</t>
  </si>
  <si>
    <t>1.7.3</t>
  </si>
  <si>
    <t>Gastos de Ejecución</t>
  </si>
  <si>
    <t>Otros Impuestos</t>
  </si>
  <si>
    <t>1.8.1</t>
  </si>
  <si>
    <t>Contribuciones Especiales</t>
  </si>
  <si>
    <t>1.8.1.1</t>
  </si>
  <si>
    <t>De la Instalación, Mantenimiento y Conservación de Alumbrado Público</t>
  </si>
  <si>
    <t>1.8.1.2</t>
  </si>
  <si>
    <t>1.8.1.3</t>
  </si>
  <si>
    <t>Por Recoleccion, Manejo y Disposicion Final de Envases no Retornables</t>
  </si>
  <si>
    <t>1.8.1.4</t>
  </si>
  <si>
    <t>Pro-Ecologia</t>
  </si>
  <si>
    <t>Aplicados a Impuesto Predial y Derechos por Servicios Catastrales</t>
  </si>
  <si>
    <t>Aplicados a Derechos por Servicios de Transito</t>
  </si>
  <si>
    <t>1.8.1.5</t>
  </si>
  <si>
    <t>Aplicados a Derechos por Servicios de Agua Potable</t>
  </si>
  <si>
    <t>Impuestos no comprendidos en las fracciones de la Ley de Ingresos causadas en ejercicios fiscales anteriores pendientes de liquidación o pago</t>
  </si>
  <si>
    <t>1.9.1</t>
  </si>
  <si>
    <t>Rezagos de Impuesto Predial</t>
  </si>
  <si>
    <t>Aportaciones para Fondos de Vivienda</t>
  </si>
  <si>
    <t>Cuotas para el Seguro Social</t>
  </si>
  <si>
    <t>Cuotas de Ahorro para el Retiro</t>
  </si>
  <si>
    <t>Accesorios de Cuotas y Aportaciones de Seguridad Social</t>
  </si>
  <si>
    <t>3.9.1</t>
  </si>
  <si>
    <t>4.1.2</t>
  </si>
  <si>
    <t>4.3.1</t>
  </si>
  <si>
    <t>Servicios Generales en el Rastro Municipal</t>
  </si>
  <si>
    <t>4.3.2</t>
  </si>
  <si>
    <t>Servicios Generales en Panteones</t>
  </si>
  <si>
    <t>4.3.3</t>
  </si>
  <si>
    <t>4.3.4</t>
  </si>
  <si>
    <t>4.3.5</t>
  </si>
  <si>
    <t>4.3.6</t>
  </si>
  <si>
    <t>Servicios Municipales de Salud</t>
  </si>
  <si>
    <t>4.3.7</t>
  </si>
  <si>
    <t>Servicio de Agua Potable, Drenaje, Alcantarillado y Saneamiento</t>
  </si>
  <si>
    <t>Otros Derechos</t>
  </si>
  <si>
    <t>4.4.1</t>
  </si>
  <si>
    <t>4.4.2</t>
  </si>
  <si>
    <t>4.4.3</t>
  </si>
  <si>
    <t>4.4.4</t>
  </si>
  <si>
    <t>4.4.5</t>
  </si>
  <si>
    <t>4.4.6</t>
  </si>
  <si>
    <t>4.4.7</t>
  </si>
  <si>
    <t>Registro Civil</t>
  </si>
  <si>
    <t>4.4.8</t>
  </si>
  <si>
    <t>4.4.9</t>
  </si>
  <si>
    <t>Accesorios de derechos</t>
  </si>
  <si>
    <t>Derechos no comprendidos en las fracciones de la Ley de Ingresos causadas en ejercicios fiscales anteriores pendientes de liquidación o pago</t>
  </si>
  <si>
    <t>Productos</t>
  </si>
  <si>
    <t>5.1.1</t>
  </si>
  <si>
    <t>Arrendamiento, Explotación o Venta de Bienes Muebles o Inmuebles</t>
  </si>
  <si>
    <t>5.1.2</t>
  </si>
  <si>
    <t>Ocupación o Aprovechamiento de la Vía Pública</t>
  </si>
  <si>
    <t>5.1.3</t>
  </si>
  <si>
    <t>5.1.4</t>
  </si>
  <si>
    <t>Servicios de Protección Privada</t>
  </si>
  <si>
    <t>5.1.5</t>
  </si>
  <si>
    <t>Productos Diversos</t>
  </si>
  <si>
    <t>Productos de capital (Derogado)</t>
  </si>
  <si>
    <t>Productos no comprendidos en las fracciones de la Ley de Ingresos causadas en ejercicios fiscales anteriores pendientes de liquidación o pago</t>
  </si>
  <si>
    <t xml:space="preserve">Aprovechamientos </t>
  </si>
  <si>
    <t>6.1.1</t>
  </si>
  <si>
    <t>6.1.2</t>
  </si>
  <si>
    <t>6.1.8</t>
  </si>
  <si>
    <t>Aprovechamientos patrimoniales</t>
  </si>
  <si>
    <t>Accesorios de Aprovechamientos</t>
  </si>
  <si>
    <t>Aprovechamientos no comprendidos en las fracciones de la Ley de Ingresos causadas en ejercicios fiscales anteriores pendientes de liquidación o pago</t>
  </si>
  <si>
    <t>INGRESOS POR VENTA DE BIENES, PRESTACIÓN DE SERVICIOS Y OTROS INGRESOS</t>
  </si>
  <si>
    <t>Ingresos por ventas de bienes y prestación de servicios de Instituciones Públicas de Seguridad Social</t>
  </si>
  <si>
    <t>Ingresos por ventas de bienes y prestación de servicios de Empresas Productivas del Estado</t>
  </si>
  <si>
    <t>Ingresos por ventas de bienes y prestación de servicios de Entidades Paraestatales y Fideicomisos no Empresariales y no Financieros</t>
  </si>
  <si>
    <t>Ingresos por ventas de bienes y prestación de servicios de Entidades Paraestatales Empresariales no Financieras con participacion Estatal mayoritaria</t>
  </si>
  <si>
    <t>Ingresos por ventas de bienes y prestación de servicios de Entidades Paraestatales Empresariales Financieras Monetarias con participacion Estatal Mayoritaria</t>
  </si>
  <si>
    <t>Ingresos por ventas de bienes y prestación de servicios de Entidades Paraestatales Empresariales Financieras  no Monetarias con participacion Estatal Mayoritaria</t>
  </si>
  <si>
    <t>Ingresos por ventas de bienes y prestación de servicios de Fideicomisos Financieros públicos con Participacion Estatal Mayoritaria</t>
  </si>
  <si>
    <t>Ingresos por ventas de bienes y prestación de servicios de los Poderes Legislativo y Judicial, y de los Órganos Autonomos</t>
  </si>
  <si>
    <t>Otros Ingresos</t>
  </si>
  <si>
    <t>PARTICIPACIONES, APORTACIONES, CONVENIOS, INCENTIVOS DERIVADOS DE LA COLABORACIÓN FISCAL Y FONDOS DISTINTOS DE APORTACIONES</t>
  </si>
  <si>
    <t>Participaciones</t>
  </si>
  <si>
    <t>8.1.1</t>
  </si>
  <si>
    <t>Fondo General de Participaciones (FGP)</t>
  </si>
  <si>
    <t>Fondo de Fomento Municipal (FOMUN)</t>
  </si>
  <si>
    <t>Fondo de Infraestructura Municipal (FIM)</t>
  </si>
  <si>
    <t>Aportaciones</t>
  </si>
  <si>
    <t>8.2.1</t>
  </si>
  <si>
    <t>Fondo de Aportaciones para la Infraestructura Social</t>
  </si>
  <si>
    <t>Fondo de Aportaciones para el Fortalecimiento de los Municipios</t>
  </si>
  <si>
    <t>Convenios</t>
  </si>
  <si>
    <t>8.3.1</t>
  </si>
  <si>
    <t>Fondo de Aportaciones Estatales para la Infraestructura Social Municipal</t>
  </si>
  <si>
    <t>Incentivos derivados de la Colaboración Fiscal</t>
  </si>
  <si>
    <t>Fondo distintos de Aportaciones</t>
  </si>
  <si>
    <t>TRANSFERENCIAS, ASIGNACIONES, SUBSIDIOS Y SUBVENCIONES, Y PENSIONES Y JUBILACIONES</t>
  </si>
  <si>
    <t xml:space="preserve">Transferencias y Asignaciones </t>
  </si>
  <si>
    <t>Transferencias al Resto del Sector Público (Derogado)</t>
  </si>
  <si>
    <t>Subsidios y Subvenciones</t>
  </si>
  <si>
    <t>Ayudas sociales (Derogados)</t>
  </si>
  <si>
    <t>Pensiones y Jubilaciones</t>
  </si>
  <si>
    <t>Transferencias a Fideicomisos, mandatos y análogos (Derogados)</t>
  </si>
  <si>
    <t>Transferencias del fondo Mexicano del Petróleo para la Estabilización y el Desarrollo</t>
  </si>
  <si>
    <t>Endeudamiento interno</t>
  </si>
  <si>
    <t>Endeudamiento externo</t>
  </si>
  <si>
    <t>Financiamiento Interno</t>
  </si>
  <si>
    <t>TOTAL</t>
  </si>
  <si>
    <t>Norma para armonizar la presentación de la información adicional a la iniciativa de la Ley de Ingresos.</t>
  </si>
  <si>
    <t>En Establecimientos o Locales Comerciales que, se Dediequen de Manera Habitual o Permanente a la Explotación de Diversiones o Juegos de Entretenimiento</t>
  </si>
  <si>
    <t>1.8.2</t>
  </si>
  <si>
    <t>Impuestos Adicionales</t>
  </si>
  <si>
    <t>Rezagos de Contribuciones</t>
  </si>
  <si>
    <t>Por Servicios de Alumbrado Publico</t>
  </si>
  <si>
    <t>Servicios Prestados por la Dirección de Transito Municipal</t>
  </si>
  <si>
    <t>4.4.10</t>
  </si>
  <si>
    <t>4.4.11</t>
  </si>
  <si>
    <t>4.4.12</t>
  </si>
  <si>
    <t>4.4.13</t>
  </si>
  <si>
    <t>Licencia para Construcción Edificios o Casa Habitación, Restauración o Reparación, Urbanización Fraccionamiento, Lotificación y Relotificación , Fusión y Subdivisión</t>
  </si>
  <si>
    <t>Licencias para el Alineamiento de Edificios o Casas Habitacion y de Predios</t>
  </si>
  <si>
    <t>Licencias para Demolicion de Edificios o Casas Habitacion</t>
  </si>
  <si>
    <t>Por la Expedición de Permisos o Licencias para Apertura de Zanjas, Construcción de Infraestructura en la Vía Publica o Instalación de Casetas</t>
  </si>
  <si>
    <t>Por la Expedicion de Permisos y Registros en Materia Ambiental</t>
  </si>
  <si>
    <t>Por Refrendo Anual,Revalidacion y Certificacion</t>
  </si>
  <si>
    <t>Expedicion o Tramitacion de Constancias, Certificaciones, Duplicados y Copias</t>
  </si>
  <si>
    <t>Copias de planos,Avaluos y Servicios Catastrales</t>
  </si>
  <si>
    <t>Expedicion Inicial o Refrendo de Licencias, Permisos y Autorizaciones para el Funcionamiento de Establecimientos o Locales cuyos Giros sean Enajenación de Bebidas Alcoholicas</t>
  </si>
  <si>
    <t>Licencias Permisos o Autorizaciones para Colocación de Anuncios o Carteles y Realizacion de Publicidad</t>
  </si>
  <si>
    <t>Servicios Generales Prestados por Centros Antirrabicos Municipales</t>
  </si>
  <si>
    <t>Derechos de Escrituracion</t>
  </si>
  <si>
    <t>4.5.1</t>
  </si>
  <si>
    <t>4.5.2</t>
  </si>
  <si>
    <t>4.5.3</t>
  </si>
  <si>
    <t>4.9.1</t>
  </si>
  <si>
    <t>Rezagos de Agua Potable, Alcantarillado y Saneamiento</t>
  </si>
  <si>
    <t>Corrales y Corraletas para Ganado Monstrenco</t>
  </si>
  <si>
    <t>Corralon Municipal</t>
  </si>
  <si>
    <t>Productos Financieros</t>
  </si>
  <si>
    <t>Por Servicio Mixto de Unidades de Transporte Propiedad del Municipio</t>
  </si>
  <si>
    <t>Por Servicio de Unidades de Transporte Urbano</t>
  </si>
  <si>
    <t>Balnearios y Centros Recreativos</t>
  </si>
  <si>
    <t>Estaciones de Gasolinas</t>
  </si>
  <si>
    <t>Baños Publicos</t>
  </si>
  <si>
    <t>Centrales de Maquinaria Agricola</t>
  </si>
  <si>
    <t>Asoleaderos</t>
  </si>
  <si>
    <t>Talleres de Huarache</t>
  </si>
  <si>
    <t>Granjas Porcicolas</t>
  </si>
  <si>
    <t>Adquisicion para Venta de Apoyo a las Comunidades</t>
  </si>
  <si>
    <t>5.1.6</t>
  </si>
  <si>
    <t>5.1.7</t>
  </si>
  <si>
    <t>5.1.8</t>
  </si>
  <si>
    <t>5.1.9</t>
  </si>
  <si>
    <t>5.1.10</t>
  </si>
  <si>
    <t>5.1.11</t>
  </si>
  <si>
    <t>5.1.12</t>
  </si>
  <si>
    <t>5.1.13</t>
  </si>
  <si>
    <t>5.1.14</t>
  </si>
  <si>
    <t>5.1.15</t>
  </si>
  <si>
    <t>5.1.16</t>
  </si>
  <si>
    <t>5.1.17</t>
  </si>
  <si>
    <t>5.9.1</t>
  </si>
  <si>
    <t>Rezagos de Productos</t>
  </si>
  <si>
    <t>Incentivos Derivados de la Colaboración Fiscal</t>
  </si>
  <si>
    <t>Indemnizacion por Daños Causados a Bienes Municipales</t>
  </si>
  <si>
    <t>Reintegros o Devoluciones</t>
  </si>
  <si>
    <t>Aprovechamientos Provenientes de Obras Publicas</t>
  </si>
  <si>
    <t>Aprovechamientos por Participaciones Derivadas de la Aplicación de Leyes</t>
  </si>
  <si>
    <t>Aprovechamientos por Cooperaciones</t>
  </si>
  <si>
    <t>Accesorios</t>
  </si>
  <si>
    <t>Otros Aprovechamientos</t>
  </si>
  <si>
    <t>6.1.3</t>
  </si>
  <si>
    <t>6.1.4</t>
  </si>
  <si>
    <t>6.1.5</t>
  </si>
  <si>
    <t>6.1.6</t>
  </si>
  <si>
    <t>6.1.7</t>
  </si>
  <si>
    <t>6.1.9</t>
  </si>
  <si>
    <t>Ingresos Extraordinaros</t>
  </si>
  <si>
    <t>6.1.13</t>
  </si>
  <si>
    <t>6.1.14</t>
  </si>
  <si>
    <t>6.1.15</t>
  </si>
  <si>
    <t>APROVECHAMIENTOS PATRIMONIALES</t>
  </si>
  <si>
    <t>6.9.1</t>
  </si>
  <si>
    <t>Rezagos de Aprovechamientos</t>
  </si>
  <si>
    <t>INGRESOS POR VENTAS DE BIENES Y PRESTACIÓN DE SERVICIOS DE INSTITUCIONES PÚBLICAS DE SEGURIDAD SOCIAL</t>
  </si>
  <si>
    <t>INGRESOS POR VENTAS DE BIENES Y PRESTACIÓN DE SERVICIOS DE EMPRESAS PRODUCTIVAS DEL ESTADO</t>
  </si>
  <si>
    <t>INGRESOS POR VENTAS DE BIENES Y PRESTACIÓN DE SERVICIOS DE ENTIDADES PARAESTATALES Y FIDEICOMISOS NO EMPRESARIALES Y NO FINANCIEROS</t>
  </si>
  <si>
    <t>INGRESOS POR VENTAS DE BIENES Y PRESTACIÓN DE SERVICIOS DE ENTIDADES PARAESTATALES EMPRESARIALES NO FINANCIERAS CON PARTICIPACION ESTATAL MAYORITARIA</t>
  </si>
  <si>
    <t>INGRESOS POR VENTAS DE BIENES Y PRESTACIÓN DE SERVICIOS DE ENTIDADES PARAESTATALES EMPRESARIALES FINANCIERAS MONETARIAS CON PARTICIPACION ESTATAL MAYORITARIA</t>
  </si>
  <si>
    <t>INGRESOS POR VENTAS DE BIENES Y PRESTACIÓN DE SERVICIOS DE ENTIDADES PARAESTATALES EMPRESARIALES FINANCIERAS  NO MONETARIAS CON PARTICIPACION ESTATAL MAYORITARIA</t>
  </si>
  <si>
    <t>INGRESOS POR VENTAS DE BIENES Y PRESTACIÓN DE SERVICIOS DE FIDEICOMISOS FINANCIEROS PÚBLICOS CON PARTICIPACION ESTATAL MAYORITARIA</t>
  </si>
  <si>
    <t>INGRESOS POR VENTAS DE BIENES Y PRESTACIÓN DE SERVICIOS DE LOS PODERES LEGISLATIVO Y JUDICIAL, Y DE LOS ÓRGANOS AUTONOMOS</t>
  </si>
  <si>
    <t>Participaciones Federales.</t>
  </si>
  <si>
    <t>Fondo de Fiscalizaciòn y Recaudaciòn</t>
  </si>
  <si>
    <t>Fondo de Compensaciòn</t>
  </si>
  <si>
    <t>Impuesto Especial sobre Producciòn y Servicios</t>
  </si>
  <si>
    <t>Fondo del Impuesto Sobre la Renta</t>
  </si>
  <si>
    <t>Impuesto Sobre Tenencia o Uso de Vehiculos</t>
  </si>
  <si>
    <t>Impuesto Sobre Automoviles Nuevos (ISAN)</t>
  </si>
  <si>
    <t>Fondo del Impuesto a la Venta Final de Gasolina y Diesel</t>
  </si>
  <si>
    <t>8.1.1.1</t>
  </si>
  <si>
    <t>8.1.1.2</t>
  </si>
  <si>
    <t>8.1.1.3</t>
  </si>
  <si>
    <t>8.1.1.7</t>
  </si>
  <si>
    <t>8.1.1.8</t>
  </si>
  <si>
    <t>8.1.1.10</t>
  </si>
  <si>
    <t>8.1.1.14</t>
  </si>
  <si>
    <t>8.1.1.16</t>
  </si>
  <si>
    <t>8.1.1.17</t>
  </si>
  <si>
    <t>8.1.1.18</t>
  </si>
  <si>
    <t>Aportaciones Federales</t>
  </si>
  <si>
    <t>8.2.1.1</t>
  </si>
  <si>
    <t>8.2.1.2</t>
  </si>
  <si>
    <t>Rendimientos Financieros (FISM)</t>
  </si>
  <si>
    <t>Rendimientos Financieros (FORTAMUN)</t>
  </si>
  <si>
    <t>8.2.1.3</t>
  </si>
  <si>
    <t>8.2.1.4</t>
  </si>
  <si>
    <t>8.3.2</t>
  </si>
  <si>
    <t>8.3.2.1</t>
  </si>
  <si>
    <t>Proyecciones de Ingresos - LDF</t>
  </si>
  <si>
    <t>(PESOS)</t>
  </si>
  <si>
    <t>(CIFRAS NOMINALES)</t>
  </si>
  <si>
    <t>Concepto (b)</t>
  </si>
  <si>
    <t>1. Ingresos de Libre  Disposición (1=A+B+C+D+E+F+G+H+I+J+K+L)</t>
  </si>
  <si>
    <t>A. Impuestos</t>
  </si>
  <si>
    <t>B. Cuotas y Aportaciones de Seguridad Social</t>
  </si>
  <si>
    <t>C. Contribuciones de Mejoras</t>
  </si>
  <si>
    <t xml:space="preserve">D. Derechos </t>
  </si>
  <si>
    <t>E. Productos</t>
  </si>
  <si>
    <t>F. Aprovechamientos</t>
  </si>
  <si>
    <t>G. Ingresos por Ventas de Bienes y Servicios</t>
  </si>
  <si>
    <t>H. Participaciones</t>
  </si>
  <si>
    <t>I. Incentivos Derivados de la Colaboración Fiscal</t>
  </si>
  <si>
    <t>J. Transferencias</t>
  </si>
  <si>
    <t>K. Convenios</t>
  </si>
  <si>
    <t>L. Otros Ingresos de Libre Disposición</t>
  </si>
  <si>
    <t>2. Transferencias Federales Etiquetadas (2=A+B+C+D+E)</t>
  </si>
  <si>
    <t>A. Aportaciones</t>
  </si>
  <si>
    <t>B. Convenios</t>
  </si>
  <si>
    <t>C. Fondos Distintos de Aportaciones</t>
  </si>
  <si>
    <t>D. Transferencias, Subsidios y Subvenciones, Pensiones Jubilaciones</t>
  </si>
  <si>
    <t>E. Otras Transferencias Federales Etiquetadas</t>
  </si>
  <si>
    <t>3. Ingresos Derivados de Financiamientos (3=A)</t>
  </si>
  <si>
    <t>A. Ingresos Derivados de Financiamientos</t>
  </si>
  <si>
    <t>4. Total de Resultados Ingresos (4=1+2+3)</t>
  </si>
  <si>
    <t>Datos Informativos</t>
  </si>
  <si>
    <t>1. Ingresos Derivados de Financiamientos con Fuente Pago de Recursos de Libre Disposición</t>
  </si>
  <si>
    <t>2. Ingresos Derivados de Financiamientos con Fuente Pago Transferencias Federales Etiquetadas</t>
  </si>
  <si>
    <t>3. Ingresos Derivados de Financiamiento (3 = 1 + 2)</t>
  </si>
  <si>
    <t xml:space="preserve">(a) Nombre del municipio.
</t>
  </si>
  <si>
    <r>
      <rPr>
        <b/>
        <sz val="11"/>
        <color theme="1"/>
        <rFont val="Calibri"/>
        <family val="2"/>
        <scheme val="minor"/>
      </rPr>
      <t>(b) Concepto:</t>
    </r>
    <r>
      <rPr>
        <sz val="11"/>
        <color theme="1"/>
        <rFont val="Calibri"/>
        <family val="2"/>
        <scheme val="minor"/>
      </rPr>
      <t xml:space="preserve"> Las proyecciones de los ingresos se deberán elaborar a partir de la desagregación de ingresos de Libre Disposición, Transferencias Federales Etiquetadas e Ingresos               Derivados de Financiamientos, identificando para cada uno de los apartados la clasificación de los ingresos en función de su naturaleza.
</t>
    </r>
  </si>
  <si>
    <t>(c) Año en cuestión (iniciativa de Ley)</t>
  </si>
  <si>
    <r>
      <rPr>
        <b/>
        <sz val="11"/>
        <color theme="1"/>
        <rFont val="Calibri"/>
        <family val="2"/>
        <scheme val="minor"/>
      </rPr>
      <t>(d) Año 1 al 3:</t>
    </r>
    <r>
      <rPr>
        <sz val="11"/>
        <color theme="1"/>
        <rFont val="Calibri"/>
        <family val="2"/>
        <scheme val="minor"/>
      </rPr>
      <t xml:space="preserve"> Las columnas contienen los importes correspondientes a las proyecciones de 1 ó 3 años subsecuentes al actual.</t>
    </r>
  </si>
  <si>
    <r>
      <rPr>
        <b/>
        <sz val="11"/>
        <color theme="1"/>
        <rFont val="Calibri"/>
        <family val="2"/>
        <scheme val="minor"/>
      </rPr>
      <t>Nota:</t>
    </r>
    <r>
      <rPr>
        <sz val="11"/>
        <color theme="1"/>
        <rFont val="Calibri"/>
        <family val="2"/>
        <scheme val="minor"/>
      </rPr>
      <t xml:space="preserve"> No se deben eliminar conceptos que no le sean aplicables, en este caso, se deberá anotar cero en las columnas de los conceptos que no sean aplicables.</t>
    </r>
  </si>
  <si>
    <t>La proyección comprende sólo un año por ser un Municipio con una población menor a 200,000 habitantes, de acuerdo al último censo o conteo que publique el</t>
  </si>
  <si>
    <t>Instituto Nacional de Estadistica y Geografía, tal como lo señala la Ley de Disciplina Financiera en el artículo 18 en su fracción IV, segundo parrafo</t>
  </si>
  <si>
    <t>Formato 7c</t>
  </si>
  <si>
    <t>Resultados de Ingresos - LDF</t>
  </si>
  <si>
    <t>4. Total de Resultados Ingresos (4=1+2+3)*</t>
  </si>
  <si>
    <t>(a) Nombre del Municipio: Este formato se presenta por cada una de los Municipios; incluyendo los organismos autónomos; los organismos descentralizados, empresas de participación mayoritaria y fideicomisos, así como cualquier otro ente sobre el que los Municipios tengan control sobre sus decisiones o acciones.</t>
  </si>
  <si>
    <t>(b) Concepto: Es la clasificación de los ingresos a partir de la desagregación de Ingresos de Libre Disposición, Transferencias Federales Etiquetadas e Ingresos Derivados Financiamientos, identificando para cada uno de los apartados la clasificación de los ingresos en función de su diferente naturaleza.</t>
  </si>
  <si>
    <r>
      <rPr>
        <b/>
        <sz val="11"/>
        <color theme="1"/>
        <rFont val="Calibri"/>
        <family val="2"/>
        <scheme val="minor"/>
      </rPr>
      <t xml:space="preserve">(c) Año 3 al 1: </t>
    </r>
    <r>
      <rPr>
        <sz val="11"/>
        <color theme="1"/>
        <rFont val="Calibri"/>
        <family val="2"/>
        <scheme val="minor"/>
      </rPr>
      <t>Este formato contienen los importes correspondientes al 1 ó 3 años previos al año en cuestión, de acuerdo al momento contable devengado, con la información contenida en la Cuenta Pública de cada año.</t>
    </r>
  </si>
  <si>
    <r>
      <rPr>
        <b/>
        <sz val="11"/>
        <color theme="1"/>
        <rFont val="Calibri"/>
        <family val="2"/>
        <scheme val="minor"/>
      </rPr>
      <t>(d) Año del Ejercicio Vigente</t>
    </r>
    <r>
      <rPr>
        <sz val="11"/>
        <color theme="1"/>
        <rFont val="Calibri"/>
        <family val="2"/>
        <scheme val="minor"/>
      </rPr>
      <t>: Los importes corresponden a los ingresos al cierre trimestral mas reciente disponible; y estimados para el resto del ejercicio.</t>
    </r>
  </si>
  <si>
    <r>
      <rPr>
        <b/>
        <sz val="11"/>
        <color theme="1"/>
        <rFont val="Calibri"/>
        <family val="2"/>
        <scheme val="minor"/>
      </rPr>
      <t>Nota:</t>
    </r>
    <r>
      <rPr>
        <sz val="11"/>
        <color theme="1"/>
        <rFont val="Calibri"/>
        <family val="2"/>
        <scheme val="minor"/>
      </rPr>
      <t xml:space="preserve"> No se debe eliminar conceptos que no le sean aplicables, en este caso, se deberá anotar cero en las columnas de los conceptos que nos sean aplicables.</t>
    </r>
  </si>
  <si>
    <t>Los resultados comprende sólo un año por ser un Municipio con una población menor a 200,000 habitantes, de acuerdo al último censo o conteo que publique el</t>
  </si>
  <si>
    <t>Municipio de Olinalá, Guerrero</t>
  </si>
  <si>
    <t>Pro-Bomberos</t>
  </si>
  <si>
    <t>Por Uso de la Vía Pública</t>
  </si>
  <si>
    <t>Derechos a los Hidrocarburos (Derogado)</t>
  </si>
  <si>
    <t>Derechos por Prestación de Servicios</t>
  </si>
  <si>
    <t>Derechos por el Uso, Goce, Aprovechamiento o Explotación de Bienes de Dominio Público</t>
  </si>
  <si>
    <t>Contribuciones de Mejoras no comprendidas en las fracciones de la Ley de Ingresos causadas en Ejercicios Fiscales Anteriores Pendientes de Liquidación o Pago</t>
  </si>
  <si>
    <t>Otras Cuotas y Aportaciones para la Seguridad Social</t>
  </si>
  <si>
    <t>Contribución de Mejoras por Obras Públicas</t>
  </si>
  <si>
    <t>PROVENIENTES DEL GOBIERNO FEDERAL</t>
  </si>
  <si>
    <t>PROVENIENTES DEL GOBIERNO ESTATAL</t>
  </si>
  <si>
    <t>G. Ingresos por Ventas de Bienes y Prestación de Servicios</t>
  </si>
  <si>
    <t>PRESIDENTE MUNICIPAL  CONSTITUCIONAL</t>
  </si>
  <si>
    <t>Anual</t>
  </si>
  <si>
    <t>Enero</t>
  </si>
  <si>
    <t>Febrero</t>
  </si>
  <si>
    <t>Marzo</t>
  </si>
  <si>
    <t>Abril</t>
  </si>
  <si>
    <t>Mayo</t>
  </si>
  <si>
    <t>Junio</t>
  </si>
  <si>
    <t>Julio</t>
  </si>
  <si>
    <t>Agosto</t>
  </si>
  <si>
    <t>Septiembre</t>
  </si>
  <si>
    <t>Octubre</t>
  </si>
  <si>
    <t>Noviembre</t>
  </si>
  <si>
    <t>Diciembre</t>
  </si>
  <si>
    <t>Total</t>
  </si>
  <si>
    <t>Impuestos</t>
  </si>
  <si>
    <t>Impuestos sobre los ingresos</t>
  </si>
  <si>
    <t>Impuestos sobre el patrimonio</t>
  </si>
  <si>
    <t>Impuestos sobre la producción, el consumo y las transacciones</t>
  </si>
  <si>
    <t>Cuotas y Aportaciones de seguridad social</t>
  </si>
  <si>
    <t>Otras Cuotas y Aportaciones para la seguridad social</t>
  </si>
  <si>
    <t>Contribuciones de mejoras</t>
  </si>
  <si>
    <t>Contribución de mejoras por obras públicas</t>
  </si>
  <si>
    <t>Contribuciones de Mejoras no comprendidas en las fracciones de la Ley de Ingresos causadas en ejercicios fiscales anteriores pendientes de liquidación o pago</t>
  </si>
  <si>
    <t>Derechos</t>
  </si>
  <si>
    <t>Derechos por el uso, goce, aprovechamiento o explotación de bienes de dominio público</t>
  </si>
  <si>
    <t>Derechos por prestación de servicios</t>
  </si>
  <si>
    <t>Productos de tipo corriente</t>
  </si>
  <si>
    <t>Aprovechamientos</t>
  </si>
  <si>
    <t>Aprovechamientos de tipo corriente</t>
  </si>
  <si>
    <t xml:space="preserve">Aprovechamientos de capital </t>
  </si>
  <si>
    <t>Participaciones y Aportaciones</t>
  </si>
  <si>
    <t xml:space="preserve">Aportaciones </t>
  </si>
  <si>
    <t>Ingresos derivados de Financiamientos</t>
  </si>
  <si>
    <t>Productos de capital (Deogado)</t>
  </si>
  <si>
    <t>Derechos a los hidrocarburos (Derogado)</t>
  </si>
  <si>
    <t>Ingresos por Venta de Bienes, Prestación de Servicios y Otros Ingresos</t>
  </si>
  <si>
    <t xml:space="preserve">Transferencias, Asignaciones, Subsidios y Subvenciones, y
Pensiones y Jubilaciones
</t>
  </si>
  <si>
    <t>Transferencias a Fideicomisos, mandatos y análogos (Derogado)</t>
  </si>
  <si>
    <t>Ayudas sociales (Derogado)</t>
  </si>
  <si>
    <t>Endeudamiento Externo</t>
  </si>
  <si>
    <t>Endeudamiento Interno</t>
  </si>
  <si>
    <t>Otros Ingresos de Ejercicios Anteriores</t>
  </si>
  <si>
    <t>Servicio de  Limpia, Aseo Publico,  Recolección, Traslado, Tratamiento y Dispoción  Final de Residuos</t>
  </si>
  <si>
    <t>Servicio de  Limpia, Aseo Publico,  Recolección, Traslado, Tratamiento y Disposición  Final de Residuos</t>
  </si>
  <si>
    <t>En Establecimientos o Locales Comerciales que, se Dediquen de Manera Habitual o Permanente a la Explotación de Diversiones o Juegos de Entretenimiento</t>
  </si>
  <si>
    <t>Ingreso Estimado</t>
  </si>
  <si>
    <t>INGRESO ESTIMADO</t>
  </si>
  <si>
    <t>POR EXPEDICIÓN DE PERMISO PROVISIONAL POR 30 DIAS PARA CIRCULAR SIN PLACAS UNICAMENTE A MODELOS 2019,2020 Y 2021</t>
  </si>
  <si>
    <t>8.1.1.19</t>
  </si>
  <si>
    <t>Derechos de Operación y Mantenimiento de Alumbrado Publico (DOMAP)</t>
  </si>
  <si>
    <t>DERECHOS DE OPERACIÓN Y MANTENIMIENTO DE ALUMBRADO PUBLICO (DOMAP)</t>
  </si>
  <si>
    <t>Formato 7 a) Proyección de Ingresos -LDF</t>
  </si>
  <si>
    <t>FONDO DE ESTABILIZACION DE LOS INGRESOS DE LAS ENTIDADES FEDERATIVAS (F.E.I.E.F.)</t>
  </si>
  <si>
    <t>RECAUDACION DEL ISR SOBRE BIENES INMUEBLES</t>
  </si>
  <si>
    <t>Fondo de Estabilizacion de los Ingresos de las Entidades Federativas (F.E.I.E.F.)</t>
  </si>
  <si>
    <t>8.1.1.12</t>
  </si>
  <si>
    <t>Recaudacion del ISR Sobre Bienes Inmuebles</t>
  </si>
  <si>
    <t>8.1.1.20</t>
  </si>
  <si>
    <t>Año 1
(2026)</t>
  </si>
  <si>
    <t>Año 1
(2027)</t>
  </si>
  <si>
    <t>PROYECCIÒN DE INGRESOS 2025</t>
  </si>
  <si>
    <t>MAS INTERESES</t>
  </si>
  <si>
    <t>GASTO</t>
  </si>
  <si>
    <t>OBRAS</t>
  </si>
  <si>
    <t>SEGUR</t>
  </si>
  <si>
    <t>INGRESOS 1ER INFORME SEMESTRAL DE LA CUENTA PUBLICA ENERO-JUNIO DE 2024</t>
  </si>
  <si>
    <t>TOTAL INGRESOS 2024</t>
  </si>
  <si>
    <t>PROYECCIÒN DE INGRESOS 2026</t>
  </si>
  <si>
    <t>CRECIMIENTO 2026 (3.50%)</t>
  </si>
  <si>
    <t>CRECIMIENTO 2025 (3.00%)</t>
  </si>
  <si>
    <t>ESTRUCTURA DE LOS INGRESOS AL CIERRE DEL EJERCICIO FISCAL 2024</t>
  </si>
  <si>
    <t xml:space="preserve">MUNICIPIO DE JUAN R. ESCUDERO, GUERRERO. </t>
  </si>
  <si>
    <t>PREDIOS EDIFICADOS PROPIEDAD DE DISCAPACITADOS, ETC. QUE TENGAN TARJETA</t>
  </si>
  <si>
    <t>INMUEBLE PARCIALMENTE DESTINADO A CASA HABITACION</t>
  </si>
  <si>
    <t>COMERCIO AMBULANTE EN LAS CALLES AUTORIXADAS POR EL AYUNTAMIENTO DENTRO DE LA CABECERA MUNICIPAL DIARIAMENTE</t>
  </si>
  <si>
    <t>CONSTANCIA DE RADICACIÓN</t>
  </si>
  <si>
    <t>CONSTANCIA DE POSESIÓN</t>
  </si>
  <si>
    <t>MINISUPER, VINATERIA Y FARMACIA</t>
  </si>
  <si>
    <t>MINISUPER CON VENTA DE BEBIDAS ALCOHOLICAS</t>
  </si>
  <si>
    <t>MISCELANEAS, TENDAJONES, OASIS Y DEPOSITOS DE CERVEZA, CON VENTA DE BEBIDAS ALCOHOLICAS EN BOTELLA CERRADA PARA LLEVAR FUERA DEL MERCADO</t>
  </si>
  <si>
    <t>AUTOSERVICIO CON VENTA DE ABARROTES, VINOS Y LICORES EN BOTELLA CERRADA LAS 24 HRS</t>
  </si>
  <si>
    <t>MISCELANEAS, TENDAJONES, OASIS SIN VENTA DE BEBIDAS ALCOHOLICAS</t>
  </si>
  <si>
    <t>FUENTE DE SODAS CON VENTA DE BEBIDAS ALCOHOLICAS EN BOTELLA CERRADA PARA LLEVAR</t>
  </si>
  <si>
    <t>DERECHOS POR EL REGISTRO EN EL PADRON FISCAL MUNICIPAL PARA LOS ESTABLECIMIENTOS MERCANTILES, INDUSTRIALES Y DE SERVICIOS; Y QUE NO CONTEMPLEN LA VENTA DE BEBIDAS ALCOHOLICAS</t>
  </si>
  <si>
    <t>EXPEDICIÓN INICIAL</t>
  </si>
  <si>
    <t>CIBER</t>
  </si>
  <si>
    <t>REFACCIONARIA</t>
  </si>
  <si>
    <t>ENVIOS DE DINERO</t>
  </si>
  <si>
    <t>PASTELERIA</t>
  </si>
  <si>
    <t>TELAS Y VESTIDOS PARA BODAS, XV AÑOS, ETC</t>
  </si>
  <si>
    <t>BODEGA, ABARROTES Y MATERIAL DE LIMPIEZA</t>
  </si>
  <si>
    <t>JUEGOS RECREATIVOS</t>
  </si>
  <si>
    <t>ESCUELA PARTICULAR</t>
  </si>
  <si>
    <t>REFRENDO</t>
  </si>
  <si>
    <t>TIENDA DE NOVEDADES</t>
  </si>
  <si>
    <t>DEPOSITO DE REFRESCOS</t>
  </si>
  <si>
    <t>TLAPALERÍA Y FERRETERÍA</t>
  </si>
  <si>
    <t>TAQUERÍAS</t>
  </si>
  <si>
    <t>CURIOSIDADES</t>
  </si>
  <si>
    <t xml:space="preserve">FUNERARIAS </t>
  </si>
  <si>
    <t>VENTA DE COMIDA</t>
  </si>
  <si>
    <t xml:space="preserve">MUEBLERÍA </t>
  </si>
  <si>
    <t>FARMACIA</t>
  </si>
  <si>
    <t>FARMACIA CON CONSULTORIO MEDICO</t>
  </si>
  <si>
    <t>CLÍNICAS</t>
  </si>
  <si>
    <t xml:space="preserve">CASA DE EMPEÑO </t>
  </si>
  <si>
    <t xml:space="preserve">COMPRA-VENTA DE ORO </t>
  </si>
  <si>
    <t xml:space="preserve">CARNICERÍA </t>
  </si>
  <si>
    <t xml:space="preserve">INSTITUCIONES BANCARIAS </t>
  </si>
  <si>
    <t>ZAPATERÍAS</t>
  </si>
  <si>
    <t>GASOLINERAS</t>
  </si>
  <si>
    <t>MATERIAL PARA LA CONSTRUCCIÓN</t>
  </si>
  <si>
    <t>VETERINARIA</t>
  </si>
  <si>
    <t>TORTILLERÍA</t>
  </si>
  <si>
    <t xml:space="preserve">PASTELERÍA </t>
  </si>
  <si>
    <t xml:space="preserve">FRUTAS Y LEGUMBRES </t>
  </si>
  <si>
    <t>FLORERÍA</t>
  </si>
  <si>
    <t>PLÁSTICOS Y ENCERES DEL HOGAR</t>
  </si>
  <si>
    <t>ROPA</t>
  </si>
  <si>
    <t>POLLO AL CARBÓN O ASADO</t>
  </si>
  <si>
    <t>JUGUERÍA</t>
  </si>
  <si>
    <t>MERCERÍA</t>
  </si>
  <si>
    <t>COMPRA Y VENTA DE SEMILLAS</t>
  </si>
  <si>
    <t>BOUTIQUE</t>
  </si>
  <si>
    <t>TAPICERÍA</t>
  </si>
  <si>
    <t xml:space="preserve">PAPELERÍA </t>
  </si>
  <si>
    <t>VENTA DE ALIMENTO BALANCEADO PARA ANIMALES</t>
  </si>
  <si>
    <t>JUGUETERÍA</t>
  </si>
  <si>
    <t>VTA DE FANTASIA Y BISUTERIA</t>
  </si>
  <si>
    <t>REPARACION DE CELULARES</t>
  </si>
  <si>
    <t>HOSPITAL</t>
  </si>
  <si>
    <t>HELADERIA</t>
  </si>
  <si>
    <t>VENTA DE CELULARES</t>
  </si>
  <si>
    <t>SALON DE FIESTAS</t>
  </si>
  <si>
    <t>VENTA DE ABARROTES</t>
  </si>
  <si>
    <t>REPARACION DE TELEVISORES</t>
  </si>
  <si>
    <t>MATERIALES METALICOS</t>
  </si>
  <si>
    <t>PELUQUERIA</t>
  </si>
  <si>
    <t>LABORATORIO DE ANALISIS CLINICOS</t>
  </si>
  <si>
    <t>REPARACION DE COMPUTADORAS</t>
  </si>
  <si>
    <t>TALLER DE BICICLETAS</t>
  </si>
  <si>
    <t>SEÑALES PARA GANADO, FIERROS Y MARCAS</t>
  </si>
  <si>
    <t>REGISTRO DE FIERRO QUEMADOR O SEÑAL DE SANGRE</t>
  </si>
  <si>
    <t>REFRENDO DE FIERRO QUEMADOR O SEÑAL DE SANGRE</t>
  </si>
  <si>
    <t>INSCRIPCIÓN A PADRONES</t>
  </si>
  <si>
    <t>PADRON DE CONTRATISTAS</t>
  </si>
  <si>
    <t>REZAGOS LICENCIA DE FUNCIONAMIENTO</t>
  </si>
  <si>
    <t>ALAMBRE DE PUAS</t>
  </si>
  <si>
    <t>MALLA CICLONICA</t>
  </si>
  <si>
    <t>LAMINAS</t>
  </si>
  <si>
    <t>ROTOPLAS</t>
  </si>
  <si>
    <t>PRESUPUESTO DE INGRESOS PARA EL EJERCICIO FISCAL 2025 (PROYECCIÓN)</t>
  </si>
  <si>
    <t>Rezagos de Derechos</t>
  </si>
  <si>
    <t xml:space="preserve">MUNICIPIO JUAN R. ESCUDERO, GUERRERO. </t>
  </si>
  <si>
    <t>APROBACIÓN DEL PRESUPUESTO DE INGRESOS PARA EL EJERCICIO FISCAL 2025</t>
  </si>
  <si>
    <t>MUNICIPIO DE MUNICIPIO JUAN R. ESCUDERO, GUERRERO.</t>
  </si>
  <si>
    <t>Municipio Juan R. Escudero, Guerrero</t>
  </si>
  <si>
    <t>Iniciativa de Ley de Ingresos para el Ejercicio Fiscal 2025</t>
  </si>
  <si>
    <t>4.4.14</t>
  </si>
  <si>
    <t>4.4.16</t>
  </si>
  <si>
    <t>Señales para Ganado, Fierros y Marcas</t>
  </si>
  <si>
    <t>Inscripción a Padrones</t>
  </si>
  <si>
    <t>Año en Cuestión de Iniciativa de Ley        ( 2025 )</t>
  </si>
  <si>
    <t>Año 1
(2028)</t>
  </si>
  <si>
    <r>
      <t xml:space="preserve">Año del Ejercicio Vigente </t>
    </r>
    <r>
      <rPr>
        <vertAlign val="superscript"/>
        <sz val="11"/>
        <color theme="1"/>
        <rFont val="Calibri"/>
        <family val="2"/>
        <scheme val="minor"/>
      </rPr>
      <t>2</t>
    </r>
    <r>
      <rPr>
        <sz val="11"/>
        <color theme="1"/>
        <rFont val="Calibri"/>
        <family val="2"/>
        <scheme val="minor"/>
      </rPr>
      <t xml:space="preserve"> (2024)</t>
    </r>
  </si>
  <si>
    <r>
      <t>Año 1</t>
    </r>
    <r>
      <rPr>
        <vertAlign val="superscript"/>
        <sz val="11"/>
        <color theme="1"/>
        <rFont val="Calibri"/>
        <family val="2"/>
        <scheme val="minor"/>
      </rPr>
      <t>1</t>
    </r>
    <r>
      <rPr>
        <sz val="11"/>
        <color theme="1"/>
        <rFont val="Calibri"/>
        <family val="2"/>
        <scheme val="minor"/>
      </rPr>
      <t xml:space="preserve">
(2023)</t>
    </r>
  </si>
  <si>
    <r>
      <t>Año 2</t>
    </r>
    <r>
      <rPr>
        <vertAlign val="superscript"/>
        <sz val="11"/>
        <color theme="1"/>
        <rFont val="Calibri"/>
        <family val="2"/>
        <scheme val="minor"/>
      </rPr>
      <t>1</t>
    </r>
    <r>
      <rPr>
        <sz val="11"/>
        <color theme="1"/>
        <rFont val="Calibri"/>
        <family val="2"/>
        <scheme val="minor"/>
      </rPr>
      <t xml:space="preserve">
(2022)</t>
    </r>
  </si>
  <si>
    <r>
      <t>Año 3</t>
    </r>
    <r>
      <rPr>
        <vertAlign val="superscript"/>
        <sz val="11"/>
        <color theme="1"/>
        <rFont val="Calibri"/>
        <family val="2"/>
        <scheme val="minor"/>
      </rPr>
      <t>1</t>
    </r>
    <r>
      <rPr>
        <sz val="11"/>
        <color theme="1"/>
        <rFont val="Calibri"/>
        <family val="2"/>
        <scheme val="minor"/>
      </rPr>
      <t xml:space="preserve">
(2021)</t>
    </r>
  </si>
  <si>
    <t>FONDO DE COMPENSACIÒN DEL IMPUESTO SOBRE AUTOMÓVILES NUEVOS</t>
  </si>
  <si>
    <t>IMPUESTO ESPECIAL SOBRE PRODUCCIÓN Y SERVICIOS</t>
  </si>
  <si>
    <t>LIC. OSCAR SANCHEZ LUNA</t>
  </si>
  <si>
    <t>LA SINDICA PROCURADORA</t>
  </si>
  <si>
    <t>LIC. ARIANNA SADAY ANGEL GARCIA</t>
  </si>
  <si>
    <t>REGIDOR MUNICIPAL</t>
  </si>
  <si>
    <t>C. JESUS SANTIAGO LEYVA RAMIREZ</t>
  </si>
  <si>
    <t>C. MATEO CASARRUBIAS PONCIANO</t>
  </si>
  <si>
    <t>C. NANCI LUNA DIAZ</t>
  </si>
  <si>
    <t>C. ISRAEL HERNANDEZ ESPINOZA</t>
  </si>
  <si>
    <t>C. MARIA MAGDALENA GATICA MORENO</t>
  </si>
  <si>
    <t>C. CARMINA MONTALBAN MORALES</t>
  </si>
  <si>
    <t>C. GILBERTO AVILA VAZQUEZ</t>
  </si>
  <si>
    <t>REGIDORA MUNICIPAL</t>
  </si>
  <si>
    <t xml:space="preserve">C. YASELY MERITXELL SUASTEGUI CEBALLOS </t>
  </si>
  <si>
    <t>Municipio Juan R. Escudero, Guerrero (Calendario de Ingresos del Ejercicio Fiscal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</si>
</sst>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0.0000"/>
    <numFmt numFmtId="165" formatCode="#,##0.00_ ;\-#,##0.00\ "/>
  </numFmts>
  <fonts count="78" x14ac:knownFonts="1">
    <font>
      <sz val="11"/>
      <color theme="1"/>
      <name val="Calibri"/>
      <family val="2"/>
      <scheme val="minor"/>
    </font>
    <font>
      <b/>
      <sz val="11"/>
      <color theme="1"/>
      <name val="Calibri"/>
      <family val="2"/>
      <scheme val="minor"/>
    </font>
    <font>
      <sz val="11"/>
      <color theme="0"/>
      <name val="Calibri"/>
      <family val="2"/>
      <scheme val="minor"/>
    </font>
    <font>
      <b/>
      <sz val="12"/>
      <color theme="1"/>
      <name val="Arial Narrow"/>
      <family val="2"/>
    </font>
    <font>
      <b/>
      <sz val="14"/>
      <color theme="1"/>
      <name val="Arial Narrow"/>
      <family val="2"/>
    </font>
    <font>
      <b/>
      <sz val="9"/>
      <color theme="1"/>
      <name val="Arial Narrow"/>
      <family val="2"/>
    </font>
    <font>
      <sz val="14"/>
      <color theme="1"/>
      <name val="Calibri"/>
      <family val="2"/>
      <scheme val="minor"/>
    </font>
    <font>
      <b/>
      <sz val="10"/>
      <color theme="0"/>
      <name val="Arial Narrow"/>
      <family val="2"/>
    </font>
    <font>
      <b/>
      <sz val="14"/>
      <name val="Arial"/>
      <family val="2"/>
    </font>
    <font>
      <b/>
      <sz val="6"/>
      <color theme="0"/>
      <name val="Arial"/>
      <family val="2"/>
    </font>
    <font>
      <b/>
      <sz val="10"/>
      <color theme="0"/>
      <name val="Arial"/>
      <family val="2"/>
    </font>
    <font>
      <b/>
      <sz val="9"/>
      <color theme="0"/>
      <name val="Arial"/>
      <family val="2"/>
    </font>
    <font>
      <sz val="8"/>
      <color theme="0"/>
      <name val="Arial Narrow"/>
      <family val="2"/>
    </font>
    <font>
      <sz val="9"/>
      <color theme="0"/>
      <name val="Calibri"/>
      <family val="2"/>
      <scheme val="minor"/>
    </font>
    <font>
      <sz val="10"/>
      <name val="Arial Narrow"/>
      <family val="2"/>
    </font>
    <font>
      <sz val="10"/>
      <name val="Arial"/>
      <family val="2"/>
    </font>
    <font>
      <sz val="8"/>
      <color indexed="8"/>
      <name val="Arial Narrow"/>
      <family val="2"/>
    </font>
    <font>
      <sz val="8"/>
      <name val="Arial Narrow"/>
      <family val="2"/>
    </font>
    <font>
      <b/>
      <sz val="7"/>
      <name val="Arial Narrow"/>
      <family val="2"/>
    </font>
    <font>
      <sz val="8"/>
      <name val="Arial"/>
      <family val="2"/>
    </font>
    <font>
      <b/>
      <sz val="8"/>
      <name val="Arial"/>
      <family val="2"/>
    </font>
    <font>
      <b/>
      <sz val="12"/>
      <color theme="0"/>
      <name val="Arial Narrow"/>
      <family val="2"/>
    </font>
    <font>
      <sz val="12"/>
      <color theme="0"/>
      <name val="Arial Narrow"/>
      <family val="2"/>
    </font>
    <font>
      <b/>
      <sz val="12"/>
      <color theme="0"/>
      <name val="Arial"/>
      <family val="2"/>
    </font>
    <font>
      <sz val="10"/>
      <color indexed="8"/>
      <name val="Arial"/>
      <family val="2"/>
    </font>
    <font>
      <b/>
      <sz val="10"/>
      <color indexed="8"/>
      <name val="Arial Narrow"/>
      <family val="2"/>
    </font>
    <font>
      <b/>
      <sz val="8"/>
      <color indexed="8"/>
      <name val="Arial Narrow"/>
      <family val="2"/>
    </font>
    <font>
      <b/>
      <sz val="8"/>
      <name val="Arial Narrow"/>
      <family val="2"/>
    </font>
    <font>
      <b/>
      <sz val="10"/>
      <color theme="1"/>
      <name val="Arial Narrow"/>
      <family val="2"/>
    </font>
    <font>
      <b/>
      <sz val="12"/>
      <color indexed="8"/>
      <name val="Arial"/>
      <family val="2"/>
    </font>
    <font>
      <sz val="10"/>
      <color indexed="8"/>
      <name val="Arial Narrow"/>
      <family val="2"/>
    </font>
    <font>
      <b/>
      <sz val="8"/>
      <color rgb="FF000000"/>
      <name val="Arial Narrow"/>
      <family val="2"/>
    </font>
    <font>
      <sz val="10"/>
      <color theme="1"/>
      <name val="Arial Narrow"/>
      <family val="2"/>
    </font>
    <font>
      <sz val="8"/>
      <color rgb="FF000000"/>
      <name val="Arial Narrow"/>
      <family val="2"/>
    </font>
    <font>
      <sz val="12"/>
      <color theme="1"/>
      <name val="Arial"/>
      <family val="2"/>
    </font>
    <font>
      <b/>
      <sz val="10"/>
      <color rgb="FF000000"/>
      <name val="Arial Narrow"/>
      <family val="2"/>
    </font>
    <font>
      <b/>
      <sz val="12"/>
      <color theme="1"/>
      <name val="Arial"/>
      <family val="2"/>
    </font>
    <font>
      <sz val="8"/>
      <color theme="1"/>
      <name val="Calibri"/>
      <family val="2"/>
      <scheme val="minor"/>
    </font>
    <font>
      <sz val="11"/>
      <color theme="1"/>
      <name val="Arial Narrow"/>
      <family val="2"/>
    </font>
    <font>
      <sz val="8"/>
      <color theme="1"/>
      <name val="Arial Narrow"/>
      <family val="2"/>
    </font>
    <font>
      <sz val="11"/>
      <name val="Calibri"/>
      <family val="2"/>
      <scheme val="minor"/>
    </font>
    <font>
      <b/>
      <sz val="7"/>
      <color theme="1"/>
      <name val="Arial Narrow"/>
      <family val="2"/>
    </font>
    <font>
      <b/>
      <sz val="7"/>
      <color theme="0"/>
      <name val="Arial"/>
      <family val="2"/>
    </font>
    <font>
      <sz val="7"/>
      <color theme="0"/>
      <name val="Calibri"/>
      <family val="2"/>
      <scheme val="minor"/>
    </font>
    <font>
      <b/>
      <sz val="7"/>
      <name val="Arial"/>
      <family val="2"/>
    </font>
    <font>
      <sz val="7"/>
      <color theme="0"/>
      <name val="Arial"/>
      <family val="2"/>
    </font>
    <font>
      <b/>
      <sz val="7"/>
      <color indexed="8"/>
      <name val="Arial"/>
      <family val="2"/>
    </font>
    <font>
      <sz val="7"/>
      <color theme="1"/>
      <name val="Arial"/>
      <family val="2"/>
    </font>
    <font>
      <sz val="7"/>
      <color indexed="8"/>
      <name val="Arial"/>
      <family val="2"/>
    </font>
    <font>
      <b/>
      <sz val="7"/>
      <color theme="1"/>
      <name val="Arial"/>
      <family val="2"/>
    </font>
    <font>
      <b/>
      <sz val="7"/>
      <color theme="1"/>
      <name val="Calibri"/>
      <family val="2"/>
      <scheme val="minor"/>
    </font>
    <font>
      <sz val="11"/>
      <color theme="1"/>
      <name val="Calibri"/>
      <family val="2"/>
      <scheme val="minor"/>
    </font>
    <font>
      <sz val="9"/>
      <name val="Arial"/>
      <family val="2"/>
    </font>
    <font>
      <sz val="12"/>
      <color indexed="8"/>
      <name val="Arial"/>
      <family val="2"/>
    </font>
    <font>
      <sz val="10"/>
      <name val="MS Sans Serif"/>
    </font>
    <font>
      <b/>
      <sz val="10"/>
      <name val="Arial"/>
      <family val="2"/>
    </font>
    <font>
      <b/>
      <sz val="12"/>
      <name val="Arial"/>
      <family val="2"/>
    </font>
    <font>
      <sz val="12"/>
      <name val="Arial"/>
      <family val="2"/>
    </font>
    <font>
      <sz val="11"/>
      <name val="Arial"/>
      <family val="2"/>
    </font>
    <font>
      <sz val="11"/>
      <color rgb="FFFF0000"/>
      <name val="Calibri"/>
      <family val="2"/>
      <scheme val="minor"/>
    </font>
    <font>
      <b/>
      <sz val="16"/>
      <color theme="0"/>
      <name val="Calibri"/>
      <family val="2"/>
      <scheme val="minor"/>
    </font>
    <font>
      <b/>
      <sz val="12"/>
      <color theme="0"/>
      <name val="Calibri"/>
      <family val="2"/>
      <scheme val="minor"/>
    </font>
    <font>
      <b/>
      <u/>
      <sz val="8"/>
      <color theme="1"/>
      <name val="Calibri"/>
      <family val="2"/>
      <scheme val="minor"/>
    </font>
    <font>
      <b/>
      <sz val="11"/>
      <color theme="0"/>
      <name val="Calibri"/>
      <family val="2"/>
      <scheme val="minor"/>
    </font>
    <font>
      <b/>
      <sz val="9"/>
      <color theme="0"/>
      <name val="Calibri"/>
      <family val="2"/>
      <scheme val="minor"/>
    </font>
    <font>
      <vertAlign val="superscript"/>
      <sz val="11"/>
      <color theme="1"/>
      <name val="Calibri"/>
      <family val="2"/>
      <scheme val="minor"/>
    </font>
    <font>
      <b/>
      <sz val="8"/>
      <color theme="1"/>
      <name val="Arial Narrow"/>
      <family val="2"/>
    </font>
    <font>
      <b/>
      <sz val="11"/>
      <color rgb="FF000000"/>
      <name val="Calibri"/>
      <family val="2"/>
      <scheme val="minor"/>
    </font>
    <font>
      <b/>
      <sz val="10"/>
      <color theme="1"/>
      <name val="Arial"/>
      <family val="2"/>
    </font>
    <font>
      <sz val="8"/>
      <color theme="1"/>
      <name val="Arial"/>
      <family val="2"/>
    </font>
    <font>
      <b/>
      <sz val="9"/>
      <color rgb="FF000000"/>
      <name val="Arial"/>
      <family val="2"/>
    </font>
    <font>
      <b/>
      <sz val="8"/>
      <color theme="1"/>
      <name val="Arial"/>
      <family val="2"/>
    </font>
    <font>
      <b/>
      <sz val="8"/>
      <color rgb="FF000000"/>
      <name val="Arial"/>
      <family val="2"/>
    </font>
    <font>
      <sz val="8"/>
      <color rgb="FF000000"/>
      <name val="Arial"/>
      <family val="2"/>
    </font>
    <font>
      <b/>
      <sz val="8"/>
      <color theme="1"/>
      <name val="Calibri"/>
      <family val="2"/>
      <scheme val="minor"/>
    </font>
    <font>
      <b/>
      <sz val="11"/>
      <name val="Calibri"/>
      <family val="2"/>
      <scheme val="minor"/>
    </font>
    <font>
      <sz val="10"/>
      <color theme="0"/>
      <name val="Arial Narrow"/>
      <family val="2"/>
    </font>
    <font>
      <b/>
      <sz val="7"/>
      <color theme="0"/>
      <name val="Calibri"/>
      <family val="2"/>
      <scheme val="minor"/>
    </font>
  </fonts>
  <fills count="11">
    <fill>
      <patternFill patternType="none"/>
    </fill>
    <fill>
      <patternFill patternType="gray125"/>
    </fill>
    <fill>
      <patternFill patternType="solid">
        <fgColor rgb="FFC00000"/>
        <bgColor indexed="64"/>
      </patternFill>
    </fill>
    <fill>
      <patternFill patternType="solid">
        <fgColor theme="0" tint="-4.9989318521683403E-2"/>
        <bgColor indexed="64"/>
      </patternFill>
    </fill>
    <fill>
      <patternFill patternType="solid">
        <fgColor rgb="FF6600FF"/>
        <bgColor indexed="64"/>
      </patternFill>
    </fill>
    <fill>
      <patternFill patternType="solid">
        <fgColor rgb="FF66FFFF"/>
        <bgColor indexed="64"/>
      </patternFill>
    </fill>
    <fill>
      <patternFill patternType="solid">
        <fgColor theme="9" tint="-0.249977111117893"/>
        <bgColor indexed="64"/>
      </patternFill>
    </fill>
    <fill>
      <patternFill patternType="solid">
        <fgColor rgb="FFFFFF00"/>
        <bgColor indexed="64"/>
      </patternFill>
    </fill>
    <fill>
      <patternFill patternType="solid">
        <fgColor theme="3" tint="0.39997558519241921"/>
        <bgColor indexed="64"/>
      </patternFill>
    </fill>
    <fill>
      <patternFill patternType="solid">
        <fgColor rgb="FF00CCFF"/>
        <bgColor indexed="64"/>
      </patternFill>
    </fill>
    <fill>
      <patternFill patternType="solid">
        <fgColor theme="0" tint="-0.14999847407452621"/>
        <bgColor indexed="64"/>
      </patternFill>
    </fill>
  </fills>
  <borders count="50">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indexed="64"/>
      </right>
      <top/>
      <bottom style="medium">
        <color rgb="FF000000"/>
      </bottom>
      <diagonal/>
    </border>
    <border>
      <left/>
      <right style="medium">
        <color indexed="64"/>
      </right>
      <top/>
      <bottom style="medium">
        <color rgb="FF000000"/>
      </bottom>
      <diagonal/>
    </border>
    <border>
      <left style="thin">
        <color indexed="64"/>
      </left>
      <right style="thin">
        <color indexed="64"/>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bottom style="thin">
        <color auto="1"/>
      </bottom>
      <diagonal/>
    </border>
    <border>
      <left style="thin">
        <color indexed="64"/>
      </left>
      <right style="thin">
        <color indexed="64"/>
      </right>
      <top/>
      <bottom style="medium">
        <color indexed="64"/>
      </bottom>
      <diagonal/>
    </border>
  </borders>
  <cellStyleXfs count="9">
    <xf numFmtId="0" fontId="0" fillId="0" borderId="0"/>
    <xf numFmtId="0" fontId="8" fillId="0" borderId="0"/>
    <xf numFmtId="0" fontId="15" fillId="0" borderId="0"/>
    <xf numFmtId="0" fontId="51" fillId="0" borderId="0"/>
    <xf numFmtId="43" fontId="15" fillId="0" borderId="0" applyFont="0" applyFill="0" applyBorder="0" applyAlignment="0" applyProtection="0"/>
    <xf numFmtId="0" fontId="52" fillId="0" borderId="0"/>
    <xf numFmtId="0" fontId="54" fillId="0" borderId="0"/>
    <xf numFmtId="0" fontId="52" fillId="0" borderId="0"/>
    <xf numFmtId="43" fontId="51" fillId="0" borderId="0" applyFont="0" applyFill="0" applyBorder="0" applyAlignment="0" applyProtection="0"/>
  </cellStyleXfs>
  <cellXfs count="349">
    <xf numFmtId="0" fontId="0" fillId="0" borderId="0" xfId="0"/>
    <xf numFmtId="0" fontId="1" fillId="0" borderId="0" xfId="0" applyFont="1"/>
    <xf numFmtId="0" fontId="4" fillId="0" borderId="0" xfId="0" applyFont="1" applyAlignment="1">
      <alignment horizontal="center"/>
    </xf>
    <xf numFmtId="0" fontId="5" fillId="0" borderId="0" xfId="0" applyFont="1" applyAlignment="1">
      <alignment horizontal="center"/>
    </xf>
    <xf numFmtId="0" fontId="6" fillId="0" borderId="0" xfId="0" applyFont="1"/>
    <xf numFmtId="0" fontId="2" fillId="2" borderId="4" xfId="0" applyFont="1" applyFill="1" applyBorder="1"/>
    <xf numFmtId="0" fontId="2" fillId="2" borderId="6" xfId="0" applyFont="1" applyFill="1" applyBorder="1"/>
    <xf numFmtId="0" fontId="2" fillId="2" borderId="5" xfId="0" applyFont="1" applyFill="1" applyBorder="1"/>
    <xf numFmtId="0" fontId="12" fillId="2" borderId="9" xfId="0" applyFont="1" applyFill="1" applyBorder="1"/>
    <xf numFmtId="0" fontId="12" fillId="2" borderId="0" xfId="0" applyFont="1" applyFill="1"/>
    <xf numFmtId="0" fontId="12" fillId="2" borderId="10" xfId="0" applyFont="1" applyFill="1" applyBorder="1"/>
    <xf numFmtId="0" fontId="12" fillId="2" borderId="13" xfId="0" applyFont="1" applyFill="1" applyBorder="1"/>
    <xf numFmtId="0" fontId="12" fillId="2" borderId="1" xfId="0" applyFont="1" applyFill="1" applyBorder="1"/>
    <xf numFmtId="0" fontId="12" fillId="2" borderId="14" xfId="0" applyFont="1" applyFill="1" applyBorder="1"/>
    <xf numFmtId="0" fontId="14" fillId="0" borderId="3" xfId="0" applyFont="1" applyBorder="1" applyAlignment="1">
      <alignment horizontal="center" vertical="center"/>
    </xf>
    <xf numFmtId="0" fontId="16" fillId="0" borderId="15" xfId="2" applyFont="1" applyBorder="1" applyAlignment="1">
      <alignment horizontal="center" vertical="center"/>
    </xf>
    <xf numFmtId="0" fontId="17" fillId="3" borderId="15" xfId="0" applyFont="1" applyFill="1" applyBorder="1" applyAlignment="1">
      <alignment horizontal="center" vertical="center"/>
    </xf>
    <xf numFmtId="0" fontId="17" fillId="3" borderId="15" xfId="0" applyFont="1" applyFill="1" applyBorder="1" applyAlignment="1">
      <alignment horizontal="center" vertical="center" wrapText="1"/>
    </xf>
    <xf numFmtId="0" fontId="16" fillId="0" borderId="15" xfId="0" applyFont="1" applyBorder="1" applyAlignment="1">
      <alignment horizontal="center" vertical="center" wrapText="1"/>
    </xf>
    <xf numFmtId="0" fontId="17" fillId="0" borderId="15" xfId="0" applyFont="1" applyBorder="1" applyAlignment="1">
      <alignment horizontal="center" vertical="center"/>
    </xf>
    <xf numFmtId="0" fontId="18" fillId="0" borderId="15" xfId="0" applyFont="1" applyBorder="1" applyAlignment="1">
      <alignment horizontal="center" vertical="center"/>
    </xf>
    <xf numFmtId="4" fontId="19" fillId="0" borderId="15" xfId="0" applyNumberFormat="1" applyFont="1" applyBorder="1" applyAlignment="1">
      <alignment horizontal="center" vertical="center"/>
    </xf>
    <xf numFmtId="4" fontId="20" fillId="0" borderId="15" xfId="0" applyNumberFormat="1" applyFont="1" applyBorder="1" applyAlignment="1">
      <alignment horizontal="center" vertical="center"/>
    </xf>
    <xf numFmtId="0" fontId="19" fillId="0" borderId="0" xfId="0" applyFont="1" applyAlignment="1">
      <alignment horizontal="center" vertical="center"/>
    </xf>
    <xf numFmtId="0" fontId="21" fillId="4" borderId="8" xfId="0" applyFont="1" applyFill="1" applyBorder="1" applyAlignment="1">
      <alignment horizontal="left" vertical="center"/>
    </xf>
    <xf numFmtId="0" fontId="21" fillId="4" borderId="16" xfId="2" applyFont="1" applyFill="1" applyBorder="1" applyAlignment="1">
      <alignment horizontal="center" vertical="center"/>
    </xf>
    <xf numFmtId="0" fontId="21" fillId="4" borderId="16" xfId="0" applyFont="1" applyFill="1" applyBorder="1" applyAlignment="1">
      <alignment horizontal="center" vertical="center" wrapText="1"/>
    </xf>
    <xf numFmtId="0" fontId="22" fillId="4" borderId="16" xfId="0" applyFont="1" applyFill="1" applyBorder="1" applyAlignment="1">
      <alignment horizontal="center" vertical="center"/>
    </xf>
    <xf numFmtId="0" fontId="21" fillId="4" borderId="16" xfId="0" applyFont="1" applyFill="1" applyBorder="1"/>
    <xf numFmtId="4" fontId="23" fillId="4" borderId="16" xfId="0" applyNumberFormat="1" applyFont="1" applyFill="1" applyBorder="1"/>
    <xf numFmtId="0" fontId="24" fillId="0" borderId="0" xfId="0" applyFont="1"/>
    <xf numFmtId="0" fontId="25" fillId="5" borderId="8" xfId="0" applyFont="1" applyFill="1" applyBorder="1" applyAlignment="1">
      <alignment horizontal="center"/>
    </xf>
    <xf numFmtId="0" fontId="26" fillId="5" borderId="16" xfId="2" applyFont="1" applyFill="1" applyBorder="1" applyAlignment="1">
      <alignment horizontal="center" vertical="center"/>
    </xf>
    <xf numFmtId="0" fontId="27" fillId="5" borderId="16" xfId="0" applyFont="1" applyFill="1" applyBorder="1" applyAlignment="1">
      <alignment horizontal="center" vertical="center" wrapText="1"/>
    </xf>
    <xf numFmtId="0" fontId="26" fillId="5" borderId="16" xfId="0" applyFont="1" applyFill="1" applyBorder="1" applyAlignment="1">
      <alignment horizontal="center" vertical="center" wrapText="1"/>
    </xf>
    <xf numFmtId="0" fontId="17" fillId="5" borderId="16" xfId="0" applyFont="1" applyFill="1" applyBorder="1" applyAlignment="1">
      <alignment horizontal="center" vertical="center"/>
    </xf>
    <xf numFmtId="0" fontId="28" fillId="5" borderId="16" xfId="0" applyFont="1" applyFill="1" applyBorder="1"/>
    <xf numFmtId="4" fontId="29" fillId="5" borderId="16" xfId="0" applyNumberFormat="1" applyFont="1" applyFill="1" applyBorder="1"/>
    <xf numFmtId="0" fontId="30" fillId="0" borderId="8" xfId="0" applyFont="1" applyBorder="1" applyAlignment="1">
      <alignment horizontal="left"/>
    </xf>
    <xf numFmtId="0" fontId="26" fillId="0" borderId="16" xfId="2" applyFont="1" applyBorder="1" applyAlignment="1">
      <alignment horizontal="center" vertical="center"/>
    </xf>
    <xf numFmtId="0" fontId="27" fillId="3" borderId="16" xfId="0" applyFont="1" applyFill="1" applyBorder="1" applyAlignment="1">
      <alignment horizontal="center" vertical="center" wrapText="1"/>
    </xf>
    <xf numFmtId="0" fontId="26" fillId="0" borderId="16" xfId="0" applyFont="1" applyBorder="1" applyAlignment="1">
      <alignment horizontal="center" vertical="center" wrapText="1"/>
    </xf>
    <xf numFmtId="0" fontId="17" fillId="0" borderId="16" xfId="0" applyFont="1" applyBorder="1" applyAlignment="1">
      <alignment horizontal="center" vertical="center"/>
    </xf>
    <xf numFmtId="0" fontId="31" fillId="0" borderId="16" xfId="0" applyFont="1" applyBorder="1" applyAlignment="1">
      <alignment horizontal="left"/>
    </xf>
    <xf numFmtId="4" fontId="29" fillId="0" borderId="16" xfId="0" applyNumberFormat="1" applyFont="1" applyBorder="1"/>
    <xf numFmtId="0" fontId="32" fillId="0" borderId="8" xfId="0" applyFont="1" applyBorder="1"/>
    <xf numFmtId="0" fontId="16" fillId="0" borderId="16" xfId="2" applyFont="1" applyBorder="1" applyAlignment="1">
      <alignment horizontal="center" vertical="center"/>
    </xf>
    <xf numFmtId="0" fontId="17" fillId="3" borderId="16" xfId="0" applyFont="1" applyFill="1" applyBorder="1" applyAlignment="1">
      <alignment horizontal="center" vertical="center" wrapText="1"/>
    </xf>
    <xf numFmtId="0" fontId="16" fillId="0" borderId="16" xfId="0" applyFont="1" applyBorder="1" applyAlignment="1">
      <alignment horizontal="center" vertical="center" wrapText="1"/>
    </xf>
    <xf numFmtId="0" fontId="33" fillId="0" borderId="16" xfId="0" applyFont="1" applyBorder="1" applyAlignment="1">
      <alignment horizontal="left"/>
    </xf>
    <xf numFmtId="4" fontId="34" fillId="0" borderId="16" xfId="0" applyNumberFormat="1" applyFont="1" applyBorder="1"/>
    <xf numFmtId="0" fontId="28" fillId="5" borderId="8" xfId="0" applyFont="1" applyFill="1" applyBorder="1" applyAlignment="1">
      <alignment horizontal="center"/>
    </xf>
    <xf numFmtId="0" fontId="16" fillId="5" borderId="16" xfId="0" applyFont="1" applyFill="1" applyBorder="1" applyAlignment="1">
      <alignment horizontal="center" vertical="center" wrapText="1"/>
    </xf>
    <xf numFmtId="0" fontId="25" fillId="0" borderId="8" xfId="0" applyFont="1" applyBorder="1" applyAlignment="1">
      <alignment horizontal="left"/>
    </xf>
    <xf numFmtId="0" fontId="28" fillId="0" borderId="8" xfId="0" applyFont="1" applyBorder="1"/>
    <xf numFmtId="0" fontId="27" fillId="0" borderId="16" xfId="0" applyFont="1" applyBorder="1" applyAlignment="1">
      <alignment horizontal="center" vertical="center"/>
    </xf>
    <xf numFmtId="0" fontId="28" fillId="0" borderId="8" xfId="0" applyFont="1" applyBorder="1" applyAlignment="1">
      <alignment vertical="center"/>
    </xf>
    <xf numFmtId="0" fontId="31" fillId="0" borderId="16" xfId="0" applyFont="1" applyBorder="1" applyAlignment="1">
      <alignment horizontal="left" wrapText="1"/>
    </xf>
    <xf numFmtId="0" fontId="28" fillId="5" borderId="16" xfId="0" applyFont="1" applyFill="1" applyBorder="1" applyAlignment="1">
      <alignment horizontal="left"/>
    </xf>
    <xf numFmtId="0" fontId="33" fillId="0" borderId="16" xfId="0" applyFont="1" applyBorder="1" applyAlignment="1">
      <alignment horizontal="left" vertical="center"/>
    </xf>
    <xf numFmtId="0" fontId="31" fillId="0" borderId="16" xfId="0" applyFont="1" applyBorder="1" applyAlignment="1">
      <alignment horizontal="left" vertical="center"/>
    </xf>
    <xf numFmtId="0" fontId="33" fillId="0" borderId="16" xfId="0" applyFont="1" applyBorder="1" applyAlignment="1">
      <alignment horizontal="left" wrapText="1"/>
    </xf>
    <xf numFmtId="4" fontId="34" fillId="0" borderId="16" xfId="0" applyNumberFormat="1" applyFont="1" applyBorder="1" applyAlignment="1">
      <alignment vertical="center"/>
    </xf>
    <xf numFmtId="0" fontId="25" fillId="5" borderId="8" xfId="0" applyFont="1" applyFill="1" applyBorder="1" applyAlignment="1">
      <alignment horizontal="center" vertical="center"/>
    </xf>
    <xf numFmtId="0" fontId="27" fillId="5" borderId="16" xfId="0" applyFont="1" applyFill="1" applyBorder="1" applyAlignment="1">
      <alignment horizontal="center" vertical="center"/>
    </xf>
    <xf numFmtId="0" fontId="28" fillId="5" borderId="16" xfId="0" applyFont="1" applyFill="1" applyBorder="1" applyAlignment="1">
      <alignment horizontal="left" wrapText="1"/>
    </xf>
    <xf numFmtId="4" fontId="29" fillId="5" borderId="16" xfId="0" applyNumberFormat="1" applyFont="1" applyFill="1" applyBorder="1" applyAlignment="1">
      <alignment vertical="center"/>
    </xf>
    <xf numFmtId="0" fontId="35" fillId="5" borderId="16" xfId="0" applyFont="1" applyFill="1" applyBorder="1" applyAlignment="1">
      <alignment horizontal="left"/>
    </xf>
    <xf numFmtId="0" fontId="27" fillId="0" borderId="16" xfId="0" applyFont="1" applyBorder="1" applyAlignment="1">
      <alignment horizontal="center" vertical="center" wrapText="1"/>
    </xf>
    <xf numFmtId="0" fontId="35" fillId="5" borderId="16" xfId="0" applyFont="1" applyFill="1" applyBorder="1" applyAlignment="1">
      <alignment horizontal="left" wrapText="1"/>
    </xf>
    <xf numFmtId="0" fontId="35" fillId="5" borderId="16" xfId="0" applyFont="1" applyFill="1" applyBorder="1" applyAlignment="1">
      <alignment horizontal="left" vertical="center" wrapText="1"/>
    </xf>
    <xf numFmtId="0" fontId="25" fillId="0" borderId="8" xfId="0" applyFont="1" applyBorder="1" applyAlignment="1">
      <alignment horizontal="right"/>
    </xf>
    <xf numFmtId="4" fontId="29" fillId="0" borderId="16" xfId="0" applyNumberFormat="1" applyFont="1" applyBorder="1" applyAlignment="1">
      <alignment vertical="center"/>
    </xf>
    <xf numFmtId="0" fontId="28" fillId="0" borderId="8" xfId="0" applyFont="1" applyBorder="1" applyAlignment="1">
      <alignment horizontal="right" vertical="center"/>
    </xf>
    <xf numFmtId="0" fontId="32" fillId="0" borderId="8" xfId="0" applyFont="1" applyBorder="1" applyAlignment="1">
      <alignment horizontal="right" vertical="center"/>
    </xf>
    <xf numFmtId="0" fontId="28" fillId="0" borderId="8" xfId="0" applyFont="1" applyBorder="1" applyAlignment="1">
      <alignment horizontal="right"/>
    </xf>
    <xf numFmtId="0" fontId="32" fillId="0" borderId="8" xfId="0" applyFont="1" applyBorder="1" applyAlignment="1">
      <alignment horizontal="right"/>
    </xf>
    <xf numFmtId="0" fontId="0" fillId="0" borderId="16" xfId="0" applyBorder="1"/>
    <xf numFmtId="0" fontId="1" fillId="0" borderId="16" xfId="0" applyFont="1" applyBorder="1"/>
    <xf numFmtId="0" fontId="0" fillId="0" borderId="8" xfId="0" applyBorder="1"/>
    <xf numFmtId="0" fontId="28" fillId="5" borderId="8" xfId="0" applyFont="1" applyFill="1" applyBorder="1" applyAlignment="1">
      <alignment horizontal="center" vertical="center"/>
    </xf>
    <xf numFmtId="0" fontId="16" fillId="5" borderId="16" xfId="2" applyFont="1" applyFill="1" applyBorder="1" applyAlignment="1">
      <alignment horizontal="center" vertical="center"/>
    </xf>
    <xf numFmtId="0" fontId="17" fillId="5" borderId="16" xfId="0" applyFont="1" applyFill="1" applyBorder="1" applyAlignment="1">
      <alignment horizontal="center" vertical="center" wrapText="1"/>
    </xf>
    <xf numFmtId="0" fontId="37" fillId="0" borderId="16" xfId="0" applyFont="1" applyBorder="1" applyAlignment="1">
      <alignment horizontal="center" vertical="center"/>
    </xf>
    <xf numFmtId="0" fontId="30" fillId="0" borderId="8" xfId="0" applyFont="1" applyBorder="1" applyAlignment="1">
      <alignment horizontal="right"/>
    </xf>
    <xf numFmtId="0" fontId="32" fillId="0" borderId="8" xfId="0" applyFont="1" applyBorder="1" applyAlignment="1">
      <alignment horizontal="center"/>
    </xf>
    <xf numFmtId="4" fontId="36" fillId="0" borderId="16" xfId="0" applyNumberFormat="1" applyFont="1" applyBorder="1"/>
    <xf numFmtId="0" fontId="38" fillId="5" borderId="8" xfId="0" applyFont="1" applyFill="1" applyBorder="1" applyAlignment="1">
      <alignment horizontal="left"/>
    </xf>
    <xf numFmtId="0" fontId="39" fillId="0" borderId="16" xfId="0" applyFont="1" applyBorder="1"/>
    <xf numFmtId="0" fontId="39" fillId="5" borderId="16" xfId="0" applyFont="1" applyFill="1" applyBorder="1"/>
    <xf numFmtId="0" fontId="21" fillId="4" borderId="16" xfId="0" applyFont="1" applyFill="1" applyBorder="1" applyAlignment="1">
      <alignment horizontal="center"/>
    </xf>
    <xf numFmtId="0" fontId="32" fillId="0" borderId="0" xfId="0" applyFont="1"/>
    <xf numFmtId="0" fontId="40" fillId="0" borderId="0" xfId="0" applyFont="1"/>
    <xf numFmtId="0" fontId="41" fillId="0" borderId="0" xfId="0" applyFont="1" applyAlignment="1">
      <alignment horizontal="center"/>
    </xf>
    <xf numFmtId="4" fontId="44" fillId="0" borderId="0" xfId="0" applyNumberFormat="1" applyFont="1" applyAlignment="1">
      <alignment horizontal="center" vertical="center"/>
    </xf>
    <xf numFmtId="10" fontId="19" fillId="0" borderId="0" xfId="0" applyNumberFormat="1" applyFont="1" applyAlignment="1">
      <alignment horizontal="center" vertical="center"/>
    </xf>
    <xf numFmtId="164" fontId="45" fillId="4" borderId="16" xfId="0" applyNumberFormat="1" applyFont="1" applyFill="1" applyBorder="1"/>
    <xf numFmtId="4" fontId="46" fillId="5" borderId="16" xfId="0" applyNumberFormat="1" applyFont="1" applyFill="1" applyBorder="1"/>
    <xf numFmtId="4" fontId="46" fillId="0" borderId="16" xfId="0" applyNumberFormat="1" applyFont="1" applyBorder="1"/>
    <xf numFmtId="164" fontId="47" fillId="0" borderId="16" xfId="0" applyNumberFormat="1" applyFont="1" applyBorder="1"/>
    <xf numFmtId="164" fontId="48" fillId="5" borderId="16" xfId="0" applyNumberFormat="1" applyFont="1" applyFill="1" applyBorder="1"/>
    <xf numFmtId="164" fontId="47" fillId="0" borderId="16" xfId="0" applyNumberFormat="1" applyFont="1" applyBorder="1" applyAlignment="1">
      <alignment vertical="center"/>
    </xf>
    <xf numFmtId="4" fontId="46" fillId="5" borderId="16" xfId="0" applyNumberFormat="1" applyFont="1" applyFill="1" applyBorder="1" applyAlignment="1">
      <alignment vertical="center"/>
    </xf>
    <xf numFmtId="4" fontId="42" fillId="4" borderId="16" xfId="0" applyNumberFormat="1" applyFont="1" applyFill="1" applyBorder="1"/>
    <xf numFmtId="4" fontId="46" fillId="0" borderId="16" xfId="0" applyNumberFormat="1" applyFont="1" applyBorder="1" applyAlignment="1">
      <alignment vertical="center"/>
    </xf>
    <xf numFmtId="164" fontId="48" fillId="5" borderId="16" xfId="0" applyNumberFormat="1" applyFont="1" applyFill="1" applyBorder="1" applyAlignment="1">
      <alignment vertical="center"/>
    </xf>
    <xf numFmtId="4" fontId="49" fillId="0" borderId="16" xfId="0" applyNumberFormat="1" applyFont="1" applyBorder="1"/>
    <xf numFmtId="4" fontId="47" fillId="0" borderId="16" xfId="0" applyNumberFormat="1" applyFont="1" applyBorder="1" applyAlignment="1">
      <alignment vertical="center"/>
    </xf>
    <xf numFmtId="4" fontId="47" fillId="0" borderId="16" xfId="0" applyNumberFormat="1" applyFont="1" applyBorder="1"/>
    <xf numFmtId="0" fontId="50" fillId="0" borderId="0" xfId="0" applyFont="1"/>
    <xf numFmtId="0" fontId="17" fillId="0" borderId="16" xfId="0" applyFont="1" applyBorder="1" applyAlignment="1">
      <alignment horizontal="center" vertical="center" wrapText="1"/>
    </xf>
    <xf numFmtId="4" fontId="53" fillId="0" borderId="16" xfId="0" applyNumberFormat="1" applyFont="1" applyBorder="1" applyAlignment="1">
      <alignment vertical="center"/>
    </xf>
    <xf numFmtId="10" fontId="33" fillId="0" borderId="16" xfId="0" applyNumberFormat="1" applyFont="1" applyBorder="1" applyAlignment="1">
      <alignment horizontal="left"/>
    </xf>
    <xf numFmtId="0" fontId="54" fillId="0" borderId="0" xfId="6"/>
    <xf numFmtId="0" fontId="55" fillId="0" borderId="0" xfId="6" applyFont="1" applyAlignment="1">
      <alignment horizontal="center"/>
    </xf>
    <xf numFmtId="0" fontId="57" fillId="0" borderId="0" xfId="6" applyFont="1"/>
    <xf numFmtId="0" fontId="57" fillId="0" borderId="0" xfId="6" applyFont="1" applyAlignment="1">
      <alignment horizontal="centerContinuous"/>
    </xf>
    <xf numFmtId="0" fontId="57" fillId="0" borderId="17" xfId="6" applyFont="1" applyBorder="1"/>
    <xf numFmtId="0" fontId="58" fillId="0" borderId="0" xfId="6" applyFont="1" applyAlignment="1">
      <alignment horizontal="centerContinuous"/>
    </xf>
    <xf numFmtId="0" fontId="56" fillId="0" borderId="0" xfId="6" applyFont="1" applyAlignment="1">
      <alignment horizontal="centerContinuous"/>
    </xf>
    <xf numFmtId="0" fontId="58" fillId="0" borderId="0" xfId="6" applyFont="1" applyAlignment="1">
      <alignment horizontal="center" vertical="center"/>
    </xf>
    <xf numFmtId="0" fontId="58" fillId="0" borderId="17" xfId="6" applyFont="1" applyBorder="1" applyAlignment="1">
      <alignment horizontal="center"/>
    </xf>
    <xf numFmtId="164" fontId="48" fillId="0" borderId="16" xfId="0" applyNumberFormat="1" applyFont="1" applyBorder="1"/>
    <xf numFmtId="0" fontId="30" fillId="7" borderId="8" xfId="0" applyFont="1" applyFill="1" applyBorder="1" applyAlignment="1">
      <alignment horizontal="left"/>
    </xf>
    <xf numFmtId="0" fontId="26" fillId="7" borderId="16" xfId="2" applyFont="1" applyFill="1" applyBorder="1" applyAlignment="1">
      <alignment horizontal="center" vertical="center"/>
    </xf>
    <xf numFmtId="0" fontId="27" fillId="7" borderId="16" xfId="0" applyFont="1" applyFill="1" applyBorder="1" applyAlignment="1">
      <alignment horizontal="center" vertical="center" wrapText="1"/>
    </xf>
    <xf numFmtId="0" fontId="26" fillId="7" borderId="16" xfId="0" applyFont="1" applyFill="1" applyBorder="1" applyAlignment="1">
      <alignment horizontal="center" vertical="center" wrapText="1"/>
    </xf>
    <xf numFmtId="0" fontId="27" fillId="7" borderId="16" xfId="0" applyFont="1" applyFill="1" applyBorder="1" applyAlignment="1">
      <alignment horizontal="center" vertical="center"/>
    </xf>
    <xf numFmtId="0" fontId="31" fillId="7" borderId="16" xfId="0" applyFont="1" applyFill="1" applyBorder="1" applyAlignment="1">
      <alignment horizontal="left"/>
    </xf>
    <xf numFmtId="4" fontId="36" fillId="7" borderId="16" xfId="0" applyNumberFormat="1" applyFont="1" applyFill="1" applyBorder="1"/>
    <xf numFmtId="4" fontId="49" fillId="7" borderId="16" xfId="0" applyNumberFormat="1" applyFont="1" applyFill="1" applyBorder="1"/>
    <xf numFmtId="0" fontId="17" fillId="7" borderId="16" xfId="0" applyFont="1" applyFill="1" applyBorder="1" applyAlignment="1">
      <alignment horizontal="center" vertical="center"/>
    </xf>
    <xf numFmtId="4" fontId="29" fillId="7" borderId="16" xfId="0" applyNumberFormat="1" applyFont="1" applyFill="1" applyBorder="1"/>
    <xf numFmtId="4" fontId="46" fillId="7" borderId="16" xfId="0" applyNumberFormat="1" applyFont="1" applyFill="1" applyBorder="1"/>
    <xf numFmtId="164" fontId="47" fillId="7" borderId="16" xfId="0" applyNumberFormat="1" applyFont="1" applyFill="1" applyBorder="1" applyAlignment="1">
      <alignment vertical="center"/>
    </xf>
    <xf numFmtId="164" fontId="47" fillId="7" borderId="16" xfId="0" applyNumberFormat="1" applyFont="1" applyFill="1" applyBorder="1"/>
    <xf numFmtId="0" fontId="25" fillId="7" borderId="8" xfId="0" applyFont="1" applyFill="1" applyBorder="1" applyAlignment="1">
      <alignment horizontal="left"/>
    </xf>
    <xf numFmtId="4" fontId="46" fillId="7" borderId="16" xfId="0" applyNumberFormat="1" applyFont="1" applyFill="1" applyBorder="1" applyAlignment="1">
      <alignment vertical="center"/>
    </xf>
    <xf numFmtId="0" fontId="16" fillId="7" borderId="16" xfId="2" applyFont="1" applyFill="1" applyBorder="1" applyAlignment="1">
      <alignment horizontal="center" vertical="center"/>
    </xf>
    <xf numFmtId="0" fontId="17" fillId="7" borderId="16" xfId="0" applyFont="1" applyFill="1" applyBorder="1" applyAlignment="1">
      <alignment horizontal="center" vertical="center" wrapText="1"/>
    </xf>
    <xf numFmtId="0" fontId="16" fillId="7" borderId="16" xfId="0" applyFont="1" applyFill="1" applyBorder="1" applyAlignment="1">
      <alignment horizontal="center" vertical="center" wrapText="1"/>
    </xf>
    <xf numFmtId="0" fontId="33" fillId="7" borderId="16" xfId="0" applyFont="1" applyFill="1" applyBorder="1" applyAlignment="1">
      <alignment horizontal="left"/>
    </xf>
    <xf numFmtId="4" fontId="34" fillId="7" borderId="16" xfId="0" applyNumberFormat="1" applyFont="1" applyFill="1" applyBorder="1"/>
    <xf numFmtId="0" fontId="28" fillId="7" borderId="8" xfId="0" applyFont="1" applyFill="1" applyBorder="1"/>
    <xf numFmtId="4" fontId="29" fillId="7" borderId="16" xfId="0" applyNumberFormat="1" applyFont="1" applyFill="1" applyBorder="1" applyAlignment="1">
      <alignment vertical="center"/>
    </xf>
    <xf numFmtId="164" fontId="48" fillId="7" borderId="16" xfId="0" applyNumberFormat="1" applyFont="1" applyFill="1" applyBorder="1"/>
    <xf numFmtId="0" fontId="59" fillId="0" borderId="0" xfId="0" applyFont="1"/>
    <xf numFmtId="0" fontId="31" fillId="7" borderId="16" xfId="0" applyFont="1" applyFill="1" applyBorder="1" applyAlignment="1">
      <alignment horizontal="left" wrapText="1"/>
    </xf>
    <xf numFmtId="0" fontId="0" fillId="7" borderId="16" xfId="0" applyFill="1" applyBorder="1"/>
    <xf numFmtId="4" fontId="36" fillId="0" borderId="16" xfId="0" applyNumberFormat="1" applyFont="1" applyBorder="1" applyAlignment="1">
      <alignment vertical="center"/>
    </xf>
    <xf numFmtId="0" fontId="51" fillId="0" borderId="0" xfId="0" applyFont="1"/>
    <xf numFmtId="0" fontId="1" fillId="3" borderId="16" xfId="0" applyFont="1" applyFill="1" applyBorder="1"/>
    <xf numFmtId="4" fontId="36" fillId="3" borderId="22" xfId="0" applyNumberFormat="1" applyFont="1" applyFill="1" applyBorder="1"/>
    <xf numFmtId="0" fontId="1" fillId="0" borderId="8" xfId="0" applyFont="1" applyBorder="1" applyAlignment="1">
      <alignment horizontal="left" vertical="center"/>
    </xf>
    <xf numFmtId="4" fontId="36" fillId="0" borderId="22" xfId="0" applyNumberFormat="1" applyFont="1" applyBorder="1"/>
    <xf numFmtId="0" fontId="0" fillId="0" borderId="8" xfId="0" applyBorder="1" applyAlignment="1">
      <alignment horizontal="left" vertical="center"/>
    </xf>
    <xf numFmtId="4" fontId="34" fillId="0" borderId="22" xfId="0" applyNumberFormat="1" applyFont="1" applyBorder="1"/>
    <xf numFmtId="0" fontId="0" fillId="0" borderId="16" xfId="0" applyBorder="1" applyAlignment="1">
      <alignment wrapText="1"/>
    </xf>
    <xf numFmtId="4" fontId="34" fillId="0" borderId="22" xfId="0" applyNumberFormat="1" applyFont="1" applyBorder="1" applyAlignment="1">
      <alignment vertical="center"/>
    </xf>
    <xf numFmtId="0" fontId="1" fillId="0" borderId="16" xfId="0" applyFont="1" applyBorder="1" applyAlignment="1">
      <alignment wrapText="1"/>
    </xf>
    <xf numFmtId="0" fontId="1" fillId="3" borderId="16" xfId="0" applyFont="1" applyFill="1" applyBorder="1" applyAlignment="1">
      <alignment wrapText="1"/>
    </xf>
    <xf numFmtId="0" fontId="1" fillId="0" borderId="23" xfId="0" applyFont="1" applyBorder="1"/>
    <xf numFmtId="4" fontId="36" fillId="0" borderId="24" xfId="0" applyNumberFormat="1" applyFont="1" applyBorder="1"/>
    <xf numFmtId="0" fontId="1" fillId="0" borderId="25" xfId="0" applyFont="1" applyBorder="1" applyAlignment="1">
      <alignment horizontal="left" vertical="center"/>
    </xf>
    <xf numFmtId="0" fontId="51" fillId="0" borderId="12" xfId="0" applyFont="1" applyBorder="1" applyAlignment="1">
      <alignment horizontal="left" vertical="center"/>
    </xf>
    <xf numFmtId="0" fontId="1" fillId="0" borderId="26" xfId="0" applyFont="1" applyBorder="1"/>
    <xf numFmtId="4" fontId="36" fillId="0" borderId="27" xfId="0" applyNumberFormat="1" applyFont="1" applyBorder="1"/>
    <xf numFmtId="4" fontId="51" fillId="0" borderId="0" xfId="0" applyNumberFormat="1" applyFont="1"/>
    <xf numFmtId="0" fontId="62" fillId="0" borderId="0" xfId="0" applyFont="1"/>
    <xf numFmtId="4" fontId="36" fillId="0" borderId="22" xfId="0" applyNumberFormat="1" applyFont="1" applyBorder="1" applyAlignment="1">
      <alignment vertical="center"/>
    </xf>
    <xf numFmtId="0" fontId="32" fillId="7" borderId="8" xfId="0" applyFont="1" applyFill="1" applyBorder="1" applyAlignment="1">
      <alignment horizontal="center"/>
    </xf>
    <xf numFmtId="0" fontId="1" fillId="3" borderId="8" xfId="0" applyFont="1" applyFill="1" applyBorder="1" applyAlignment="1">
      <alignment horizontal="left" vertical="center"/>
    </xf>
    <xf numFmtId="0" fontId="51" fillId="3" borderId="8" xfId="0" applyFont="1" applyFill="1" applyBorder="1" applyAlignment="1">
      <alignment horizontal="left" vertical="center"/>
    </xf>
    <xf numFmtId="0" fontId="21" fillId="4" borderId="16" xfId="0" applyFont="1" applyFill="1" applyBorder="1" applyAlignment="1">
      <alignment wrapText="1"/>
    </xf>
    <xf numFmtId="4" fontId="23" fillId="4" borderId="16" xfId="0" applyNumberFormat="1" applyFont="1" applyFill="1" applyBorder="1" applyAlignment="1">
      <alignment vertical="center"/>
    </xf>
    <xf numFmtId="4" fontId="42" fillId="4" borderId="16" xfId="0" applyNumberFormat="1" applyFont="1" applyFill="1" applyBorder="1" applyAlignment="1">
      <alignment vertical="center"/>
    </xf>
    <xf numFmtId="0" fontId="64" fillId="9" borderId="31" xfId="0" applyFont="1" applyFill="1" applyBorder="1" applyAlignment="1">
      <alignment horizontal="center" vertical="center" wrapText="1"/>
    </xf>
    <xf numFmtId="0" fontId="64" fillId="9" borderId="33" xfId="0" applyFont="1" applyFill="1" applyBorder="1" applyAlignment="1">
      <alignment horizontal="center" vertical="center" wrapText="1"/>
    </xf>
    <xf numFmtId="0" fontId="1" fillId="0" borderId="34" xfId="0" applyFont="1" applyBorder="1"/>
    <xf numFmtId="0" fontId="0" fillId="0" borderId="18" xfId="0" applyBorder="1"/>
    <xf numFmtId="4" fontId="1" fillId="10" borderId="23" xfId="0" applyNumberFormat="1" applyFont="1" applyFill="1" applyBorder="1"/>
    <xf numFmtId="4" fontId="1" fillId="0" borderId="23" xfId="0" applyNumberFormat="1" applyFont="1" applyBorder="1"/>
    <xf numFmtId="0" fontId="0" fillId="0" borderId="35" xfId="0" applyBorder="1"/>
    <xf numFmtId="4" fontId="0" fillId="10" borderId="36" xfId="0" applyNumberFormat="1" applyFill="1" applyBorder="1"/>
    <xf numFmtId="4" fontId="0" fillId="0" borderId="36" xfId="0" applyNumberFormat="1" applyBorder="1"/>
    <xf numFmtId="0" fontId="0" fillId="10" borderId="36" xfId="0" applyFill="1" applyBorder="1"/>
    <xf numFmtId="0" fontId="0" fillId="0" borderId="36" xfId="0" applyBorder="1"/>
    <xf numFmtId="0" fontId="1" fillId="0" borderId="35" xfId="0" applyFont="1" applyBorder="1"/>
    <xf numFmtId="4" fontId="1" fillId="10" borderId="36" xfId="0" applyNumberFormat="1" applyFont="1" applyFill="1" applyBorder="1"/>
    <xf numFmtId="4" fontId="1" fillId="0" borderId="36" xfId="0" applyNumberFormat="1" applyFont="1" applyBorder="1"/>
    <xf numFmtId="0" fontId="1" fillId="0" borderId="31" xfId="0" applyFont="1" applyBorder="1"/>
    <xf numFmtId="0" fontId="0" fillId="0" borderId="17" xfId="0" applyBorder="1"/>
    <xf numFmtId="4" fontId="1" fillId="10" borderId="33" xfId="0" applyNumberFormat="1" applyFont="1" applyFill="1" applyBorder="1"/>
    <xf numFmtId="4" fontId="1" fillId="0" borderId="33" xfId="0" applyNumberFormat="1" applyFont="1" applyBorder="1"/>
    <xf numFmtId="0" fontId="63" fillId="9" borderId="33" xfId="0" applyFont="1" applyFill="1" applyBorder="1" applyAlignment="1">
      <alignment horizontal="center" vertical="center" wrapText="1"/>
    </xf>
    <xf numFmtId="0" fontId="63" fillId="9" borderId="32" xfId="0" applyFont="1" applyFill="1" applyBorder="1" applyAlignment="1">
      <alignment horizontal="center" vertical="center" wrapText="1"/>
    </xf>
    <xf numFmtId="0" fontId="51" fillId="0" borderId="18" xfId="0" applyFont="1" applyBorder="1"/>
    <xf numFmtId="0" fontId="51" fillId="0" borderId="35" xfId="0" applyFont="1" applyBorder="1"/>
    <xf numFmtId="4" fontId="51" fillId="0" borderId="36" xfId="0" applyNumberFormat="1" applyFont="1" applyBorder="1"/>
    <xf numFmtId="4" fontId="51" fillId="10" borderId="36" xfId="0" applyNumberFormat="1" applyFont="1" applyFill="1" applyBorder="1"/>
    <xf numFmtId="0" fontId="51" fillId="0" borderId="36" xfId="0" applyFont="1" applyBorder="1"/>
    <xf numFmtId="0" fontId="51" fillId="10" borderId="36" xfId="0" applyFont="1" applyFill="1" applyBorder="1"/>
    <xf numFmtId="0" fontId="51" fillId="0" borderId="17" xfId="0" applyFont="1" applyBorder="1"/>
    <xf numFmtId="0" fontId="66" fillId="0" borderId="16" xfId="2" applyFont="1" applyBorder="1" applyAlignment="1">
      <alignment horizontal="center" vertical="center"/>
    </xf>
    <xf numFmtId="0" fontId="66" fillId="3" borderId="16" xfId="0" applyFont="1" applyFill="1" applyBorder="1" applyAlignment="1">
      <alignment horizontal="center" vertical="center" wrapText="1"/>
    </xf>
    <xf numFmtId="0" fontId="66" fillId="0" borderId="16" xfId="0" applyFont="1" applyBorder="1" applyAlignment="1">
      <alignment horizontal="center" vertical="center" wrapText="1"/>
    </xf>
    <xf numFmtId="0" fontId="66" fillId="0" borderId="16" xfId="0" applyFont="1" applyBorder="1" applyAlignment="1">
      <alignment horizontal="center" vertical="center"/>
    </xf>
    <xf numFmtId="0" fontId="39" fillId="0" borderId="16" xfId="0" applyFont="1" applyBorder="1" applyAlignment="1">
      <alignment horizontal="center" vertical="center"/>
    </xf>
    <xf numFmtId="0" fontId="66" fillId="0" borderId="16" xfId="0" applyFont="1" applyBorder="1" applyAlignment="1">
      <alignment horizontal="left"/>
    </xf>
    <xf numFmtId="4" fontId="49" fillId="0" borderId="16" xfId="0" applyNumberFormat="1" applyFont="1" applyBorder="1" applyAlignment="1">
      <alignment vertical="center"/>
    </xf>
    <xf numFmtId="0" fontId="39" fillId="0" borderId="16" xfId="2" applyFont="1" applyBorder="1" applyAlignment="1">
      <alignment horizontal="center" vertical="center"/>
    </xf>
    <xf numFmtId="0" fontId="39" fillId="3" borderId="16" xfId="0" applyFont="1" applyFill="1" applyBorder="1" applyAlignment="1">
      <alignment horizontal="center" vertical="center" wrapText="1"/>
    </xf>
    <xf numFmtId="0" fontId="39" fillId="0" borderId="16" xfId="0" applyFont="1" applyBorder="1" applyAlignment="1">
      <alignment horizontal="center" vertical="center" wrapText="1"/>
    </xf>
    <xf numFmtId="0" fontId="39" fillId="0" borderId="16" xfId="0" applyFont="1" applyBorder="1" applyAlignment="1">
      <alignment horizontal="left"/>
    </xf>
    <xf numFmtId="164" fontId="46" fillId="5" borderId="16" xfId="0" applyNumberFormat="1" applyFont="1" applyFill="1" applyBorder="1" applyAlignment="1">
      <alignment vertical="center"/>
    </xf>
    <xf numFmtId="0" fontId="58" fillId="0" borderId="0" xfId="6" applyFont="1" applyAlignment="1">
      <alignment horizontal="center"/>
    </xf>
    <xf numFmtId="0" fontId="57" fillId="0" borderId="0" xfId="6" applyFont="1" applyAlignment="1">
      <alignment horizontal="center"/>
    </xf>
    <xf numFmtId="0" fontId="67" fillId="0" borderId="0" xfId="0" applyFont="1" applyAlignment="1">
      <alignment horizontal="center" vertical="center"/>
    </xf>
    <xf numFmtId="0" fontId="69" fillId="3" borderId="41" xfId="0" applyFont="1" applyFill="1" applyBorder="1" applyAlignment="1">
      <alignment horizontal="center" vertical="center" wrapText="1"/>
    </xf>
    <xf numFmtId="0" fontId="70" fillId="3" borderId="42" xfId="0" applyFont="1" applyFill="1" applyBorder="1" applyAlignment="1">
      <alignment horizontal="center" vertical="center" wrapText="1"/>
    </xf>
    <xf numFmtId="0" fontId="70" fillId="3" borderId="14" xfId="0" applyFont="1" applyFill="1" applyBorder="1" applyAlignment="1">
      <alignment horizontal="center" vertical="center" wrapText="1"/>
    </xf>
    <xf numFmtId="0" fontId="71" fillId="3" borderId="11" xfId="0" applyFont="1" applyFill="1" applyBorder="1" applyAlignment="1">
      <alignment horizontal="center" vertical="center" wrapText="1"/>
    </xf>
    <xf numFmtId="165" fontId="72" fillId="3" borderId="14" xfId="0" applyNumberFormat="1" applyFont="1" applyFill="1" applyBorder="1" applyAlignment="1">
      <alignment horizontal="right" vertical="center" wrapText="1"/>
    </xf>
    <xf numFmtId="165" fontId="0" fillId="0" borderId="0" xfId="0" applyNumberFormat="1"/>
    <xf numFmtId="0" fontId="71" fillId="3" borderId="7" xfId="0" applyFont="1" applyFill="1" applyBorder="1" applyAlignment="1">
      <alignment horizontal="justify" vertical="center" wrapText="1"/>
    </xf>
    <xf numFmtId="165" fontId="72" fillId="3" borderId="10" xfId="8" applyNumberFormat="1" applyFont="1" applyFill="1" applyBorder="1" applyAlignment="1">
      <alignment horizontal="right" vertical="center" wrapText="1"/>
    </xf>
    <xf numFmtId="0" fontId="69" fillId="0" borderId="3" xfId="0" applyFont="1" applyBorder="1" applyAlignment="1">
      <alignment horizontal="justify" vertical="center" wrapText="1"/>
    </xf>
    <xf numFmtId="165" fontId="72" fillId="0" borderId="15" xfId="8" applyNumberFormat="1" applyFont="1" applyBorder="1" applyAlignment="1">
      <alignment horizontal="right" vertical="center" wrapText="1"/>
    </xf>
    <xf numFmtId="165" fontId="73" fillId="0" borderId="43" xfId="8" applyNumberFormat="1" applyFont="1" applyBorder="1" applyAlignment="1">
      <alignment horizontal="right" vertical="center" wrapText="1"/>
    </xf>
    <xf numFmtId="165" fontId="73" fillId="0" borderId="44" xfId="8" applyNumberFormat="1" applyFont="1" applyBorder="1" applyAlignment="1">
      <alignment horizontal="right" vertical="center" wrapText="1"/>
    </xf>
    <xf numFmtId="0" fontId="69" fillId="0" borderId="45" xfId="0" applyFont="1" applyBorder="1" applyAlignment="1">
      <alignment horizontal="justify" vertical="center" wrapText="1"/>
    </xf>
    <xf numFmtId="165" fontId="72" fillId="0" borderId="33" xfId="8" applyNumberFormat="1" applyFont="1" applyBorder="1" applyAlignment="1">
      <alignment horizontal="right" vertical="center" wrapText="1"/>
    </xf>
    <xf numFmtId="165" fontId="73" fillId="0" borderId="16" xfId="8" applyNumberFormat="1" applyFont="1" applyBorder="1" applyAlignment="1">
      <alignment horizontal="right" vertical="center" wrapText="1"/>
    </xf>
    <xf numFmtId="165" fontId="73" fillId="0" borderId="22" xfId="8" applyNumberFormat="1" applyFont="1" applyBorder="1" applyAlignment="1">
      <alignment horizontal="right" vertical="center" wrapText="1"/>
    </xf>
    <xf numFmtId="0" fontId="69" fillId="0" borderId="8" xfId="0" applyFont="1" applyBorder="1" applyAlignment="1">
      <alignment horizontal="justify" vertical="center" wrapText="1"/>
    </xf>
    <xf numFmtId="165" fontId="72" fillId="0" borderId="16" xfId="8" applyNumberFormat="1" applyFont="1" applyBorder="1" applyAlignment="1">
      <alignment horizontal="right" vertical="center" wrapText="1"/>
    </xf>
    <xf numFmtId="0" fontId="69" fillId="0" borderId="12" xfId="0" applyFont="1" applyBorder="1" applyAlignment="1">
      <alignment horizontal="justify" vertical="center" wrapText="1"/>
    </xf>
    <xf numFmtId="165" fontId="72" fillId="0" borderId="26" xfId="8" applyNumberFormat="1" applyFont="1" applyBorder="1" applyAlignment="1">
      <alignment horizontal="right" vertical="center" wrapText="1"/>
    </xf>
    <xf numFmtId="165" fontId="73" fillId="0" borderId="26" xfId="8" applyNumberFormat="1" applyFont="1" applyBorder="1" applyAlignment="1">
      <alignment horizontal="right" vertical="center" wrapText="1"/>
    </xf>
    <xf numFmtId="165" fontId="73" fillId="0" borderId="27" xfId="8" applyNumberFormat="1" applyFont="1" applyBorder="1" applyAlignment="1">
      <alignment horizontal="right" vertical="center" wrapText="1"/>
    </xf>
    <xf numFmtId="165" fontId="73" fillId="0" borderId="15" xfId="8" applyNumberFormat="1" applyFont="1" applyBorder="1" applyAlignment="1">
      <alignment horizontal="right" vertical="center" wrapText="1"/>
    </xf>
    <xf numFmtId="165" fontId="73" fillId="0" borderId="46" xfId="8" applyNumberFormat="1" applyFont="1" applyBorder="1" applyAlignment="1">
      <alignment horizontal="right" vertical="center" wrapText="1"/>
    </xf>
    <xf numFmtId="0" fontId="69" fillId="0" borderId="37" xfId="0" applyFont="1" applyBorder="1" applyAlignment="1">
      <alignment horizontal="justify" vertical="center" wrapText="1"/>
    </xf>
    <xf numFmtId="165" fontId="72" fillId="0" borderId="23" xfId="8" applyNumberFormat="1" applyFont="1" applyBorder="1" applyAlignment="1">
      <alignment horizontal="right" vertical="center" wrapText="1"/>
    </xf>
    <xf numFmtId="165" fontId="73" fillId="0" borderId="23" xfId="8" applyNumberFormat="1" applyFont="1" applyBorder="1" applyAlignment="1">
      <alignment horizontal="right" vertical="center" wrapText="1"/>
    </xf>
    <xf numFmtId="165" fontId="73" fillId="0" borderId="24" xfId="8" applyNumberFormat="1" applyFont="1" applyBorder="1" applyAlignment="1">
      <alignment horizontal="right" vertical="center" wrapText="1"/>
    </xf>
    <xf numFmtId="0" fontId="71" fillId="3" borderId="47" xfId="0" applyFont="1" applyFill="1" applyBorder="1" applyAlignment="1">
      <alignment horizontal="justify" vertical="center" wrapText="1"/>
    </xf>
    <xf numFmtId="165" fontId="72" fillId="3" borderId="47" xfId="8" applyNumberFormat="1" applyFont="1" applyFill="1" applyBorder="1" applyAlignment="1">
      <alignment horizontal="right" vertical="center" wrapText="1"/>
    </xf>
    <xf numFmtId="165" fontId="73" fillId="0" borderId="33" xfId="8" applyNumberFormat="1" applyFont="1" applyBorder="1" applyAlignment="1">
      <alignment horizontal="right" vertical="center" wrapText="1"/>
    </xf>
    <xf numFmtId="165" fontId="73" fillId="0" borderId="48" xfId="8" applyNumberFormat="1" applyFont="1" applyBorder="1" applyAlignment="1">
      <alignment horizontal="right" vertical="center" wrapText="1"/>
    </xf>
    <xf numFmtId="165" fontId="72" fillId="3" borderId="21" xfId="8" applyNumberFormat="1" applyFont="1" applyFill="1" applyBorder="1" applyAlignment="1">
      <alignment horizontal="right" vertical="center" wrapText="1"/>
    </xf>
    <xf numFmtId="165" fontId="72" fillId="0" borderId="15" xfId="8" applyNumberFormat="1" applyFont="1" applyFill="1" applyBorder="1" applyAlignment="1">
      <alignment horizontal="right" vertical="center" wrapText="1"/>
    </xf>
    <xf numFmtId="4" fontId="37" fillId="0" borderId="0" xfId="0" applyNumberFormat="1" applyFont="1"/>
    <xf numFmtId="4" fontId="74" fillId="0" borderId="0" xfId="0" applyNumberFormat="1" applyFont="1"/>
    <xf numFmtId="0" fontId="37" fillId="0" borderId="0" xfId="0" applyFont="1"/>
    <xf numFmtId="165" fontId="1" fillId="0" borderId="0" xfId="0" applyNumberFormat="1" applyFont="1"/>
    <xf numFmtId="165" fontId="72" fillId="0" borderId="36" xfId="8" applyNumberFormat="1" applyFont="1" applyBorder="1" applyAlignment="1">
      <alignment horizontal="right" vertical="center" wrapText="1"/>
    </xf>
    <xf numFmtId="0" fontId="69" fillId="0" borderId="25" xfId="0" applyFont="1" applyBorder="1" applyAlignment="1">
      <alignment horizontal="justify" vertical="center" wrapText="1"/>
    </xf>
    <xf numFmtId="165" fontId="72" fillId="0" borderId="49" xfId="8" applyNumberFormat="1" applyFont="1" applyFill="1" applyBorder="1" applyAlignment="1">
      <alignment horizontal="right" vertical="center" wrapText="1"/>
    </xf>
    <xf numFmtId="0" fontId="71" fillId="3" borderId="19" xfId="0" applyFont="1" applyFill="1" applyBorder="1" applyAlignment="1">
      <alignment horizontal="justify" vertical="center" wrapText="1"/>
    </xf>
    <xf numFmtId="0" fontId="60" fillId="8" borderId="21" xfId="0" applyFont="1" applyFill="1" applyBorder="1" applyAlignment="1">
      <alignment vertical="center"/>
    </xf>
    <xf numFmtId="4" fontId="69" fillId="0" borderId="0" xfId="0" applyNumberFormat="1" applyFont="1"/>
    <xf numFmtId="165" fontId="69" fillId="0" borderId="0" xfId="0" applyNumberFormat="1" applyFont="1"/>
    <xf numFmtId="0" fontId="16" fillId="0" borderId="16" xfId="2" applyFont="1" applyBorder="1" applyAlignment="1">
      <alignment vertical="center"/>
    </xf>
    <xf numFmtId="0" fontId="17" fillId="0" borderId="16" xfId="0" applyFont="1" applyBorder="1" applyAlignment="1">
      <alignment vertical="center"/>
    </xf>
    <xf numFmtId="0" fontId="30" fillId="0" borderId="8" xfId="0" applyFont="1" applyBorder="1" applyAlignment="1">
      <alignment vertical="center"/>
    </xf>
    <xf numFmtId="0" fontId="33" fillId="0" borderId="16" xfId="0" applyFont="1" applyBorder="1" applyAlignment="1">
      <alignment vertical="center" wrapText="1"/>
    </xf>
    <xf numFmtId="0" fontId="0" fillId="0" borderId="0" xfId="0" applyAlignment="1">
      <alignment vertical="center"/>
    </xf>
    <xf numFmtId="43" fontId="0" fillId="0" borderId="0" xfId="8" applyFont="1"/>
    <xf numFmtId="0" fontId="28" fillId="0" borderId="0" xfId="0" applyFont="1"/>
    <xf numFmtId="0" fontId="75" fillId="0" borderId="0" xfId="0" applyFont="1"/>
    <xf numFmtId="43" fontId="1" fillId="0" borderId="0" xfId="8" applyFont="1"/>
    <xf numFmtId="0" fontId="58" fillId="0" borderId="0" xfId="6" applyFont="1" applyAlignment="1">
      <alignment horizontal="center" vertical="top" wrapText="1"/>
    </xf>
    <xf numFmtId="43" fontId="1" fillId="0" borderId="0" xfId="0" applyNumberFormat="1" applyFont="1"/>
    <xf numFmtId="4" fontId="53" fillId="0" borderId="0" xfId="0" applyNumberFormat="1" applyFont="1" applyAlignment="1">
      <alignment vertical="center"/>
    </xf>
    <xf numFmtId="0" fontId="76" fillId="0" borderId="0" xfId="0" applyFont="1"/>
    <xf numFmtId="0" fontId="2" fillId="0" borderId="0" xfId="0" applyFont="1"/>
    <xf numFmtId="0" fontId="2" fillId="0" borderId="0" xfId="0" applyFont="1" applyAlignment="1">
      <alignment horizontal="right"/>
    </xf>
    <xf numFmtId="0" fontId="63" fillId="0" borderId="0" xfId="0" applyFont="1"/>
    <xf numFmtId="0" fontId="77" fillId="0" borderId="0" xfId="0" applyFont="1"/>
    <xf numFmtId="43" fontId="2" fillId="0" borderId="0" xfId="8" applyFont="1"/>
    <xf numFmtId="4" fontId="2" fillId="0" borderId="0" xfId="0" applyNumberFormat="1" applyFont="1"/>
    <xf numFmtId="43" fontId="2" fillId="0" borderId="0" xfId="0" applyNumberFormat="1" applyFont="1"/>
    <xf numFmtId="0" fontId="26" fillId="0" borderId="16" xfId="0" applyFont="1" applyBorder="1" applyAlignment="1">
      <alignment horizontal="left"/>
    </xf>
    <xf numFmtId="0" fontId="58" fillId="0" borderId="0" xfId="6" applyFont="1" applyAlignment="1">
      <alignment vertical="center" wrapText="1"/>
    </xf>
    <xf numFmtId="4" fontId="0" fillId="0" borderId="0" xfId="0" applyNumberFormat="1"/>
    <xf numFmtId="44" fontId="0" fillId="0" borderId="0" xfId="0" applyNumberFormat="1"/>
    <xf numFmtId="44" fontId="1" fillId="0" borderId="0" xfId="0" applyNumberFormat="1" applyFont="1"/>
    <xf numFmtId="4" fontId="1" fillId="0" borderId="0" xfId="0" applyNumberFormat="1" applyFont="1"/>
    <xf numFmtId="0" fontId="61" fillId="8" borderId="2" xfId="0" applyFont="1" applyFill="1" applyBorder="1" applyAlignment="1">
      <alignment horizontal="center" vertical="center"/>
    </xf>
    <xf numFmtId="0" fontId="61" fillId="8" borderId="11" xfId="0" applyFont="1" applyFill="1" applyBorder="1" applyAlignment="1">
      <alignment horizontal="center" vertical="center"/>
    </xf>
    <xf numFmtId="0" fontId="61" fillId="8" borderId="2" xfId="0" applyFont="1" applyFill="1" applyBorder="1" applyAlignment="1">
      <alignment horizontal="center" vertical="center" wrapText="1"/>
    </xf>
    <xf numFmtId="0" fontId="61" fillId="8" borderId="11" xfId="0" applyFont="1" applyFill="1" applyBorder="1" applyAlignment="1">
      <alignment horizontal="center" vertical="center" wrapText="1"/>
    </xf>
    <xf numFmtId="0" fontId="60" fillId="8" borderId="19" xfId="0" applyFont="1" applyFill="1" applyBorder="1" applyAlignment="1">
      <alignment horizontal="center" vertical="center"/>
    </xf>
    <xf numFmtId="0" fontId="60" fillId="8" borderId="20" xfId="0" applyFont="1" applyFill="1" applyBorder="1" applyAlignment="1">
      <alignment horizontal="center" vertical="center"/>
    </xf>
    <xf numFmtId="0" fontId="61" fillId="8" borderId="7" xfId="0" applyFont="1" applyFill="1" applyBorder="1" applyAlignment="1">
      <alignment horizontal="center" vertical="center"/>
    </xf>
    <xf numFmtId="0" fontId="61" fillId="8" borderId="7" xfId="0" applyFont="1" applyFill="1" applyBorder="1" applyAlignment="1">
      <alignment horizontal="center" vertical="center" wrapText="1"/>
    </xf>
    <xf numFmtId="0" fontId="60" fillId="8" borderId="9" xfId="0" applyFont="1" applyFill="1" applyBorder="1" applyAlignment="1">
      <alignment horizontal="center" vertical="center"/>
    </xf>
    <xf numFmtId="0" fontId="60" fillId="8" borderId="0" xfId="0" applyFont="1" applyFill="1" applyAlignment="1">
      <alignment horizontal="center" vertical="center"/>
    </xf>
    <xf numFmtId="0" fontId="60" fillId="8" borderId="10" xfId="0" applyFont="1" applyFill="1" applyBorder="1" applyAlignment="1">
      <alignment horizontal="center" vertical="center"/>
    </xf>
    <xf numFmtId="0" fontId="60" fillId="8" borderId="4" xfId="0" applyFont="1" applyFill="1" applyBorder="1" applyAlignment="1">
      <alignment horizontal="center" vertical="center"/>
    </xf>
    <xf numFmtId="0" fontId="60" fillId="8" borderId="6" xfId="0" applyFont="1" applyFill="1" applyBorder="1" applyAlignment="1">
      <alignment horizontal="center" vertical="center"/>
    </xf>
    <xf numFmtId="0" fontId="60" fillId="8" borderId="5" xfId="0" applyFont="1" applyFill="1" applyBorder="1" applyAlignment="1">
      <alignment horizontal="center" vertical="center"/>
    </xf>
    <xf numFmtId="0" fontId="60" fillId="8" borderId="13" xfId="0" applyFont="1" applyFill="1" applyBorder="1" applyAlignment="1">
      <alignment horizontal="center" vertical="center"/>
    </xf>
    <xf numFmtId="0" fontId="60" fillId="8" borderId="1" xfId="0" applyFont="1" applyFill="1" applyBorder="1" applyAlignment="1">
      <alignment horizontal="center" vertical="center"/>
    </xf>
    <xf numFmtId="0" fontId="60" fillId="8" borderId="14" xfId="0" applyFont="1" applyFill="1" applyBorder="1" applyAlignment="1">
      <alignment horizontal="center" vertical="center"/>
    </xf>
    <xf numFmtId="0" fontId="3" fillId="0" borderId="0" xfId="0" applyFont="1" applyAlignment="1">
      <alignment horizontal="center"/>
    </xf>
    <xf numFmtId="0" fontId="7" fillId="2" borderId="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9" fillId="2" borderId="3" xfId="1" applyFont="1" applyFill="1" applyBorder="1" applyAlignment="1">
      <alignment horizontal="center" textRotation="90"/>
    </xf>
    <xf numFmtId="0" fontId="9" fillId="2" borderId="8" xfId="1" applyFont="1" applyFill="1" applyBorder="1" applyAlignment="1">
      <alignment horizontal="center" textRotation="90"/>
    </xf>
    <xf numFmtId="0" fontId="9" fillId="2" borderId="12" xfId="1" applyFont="1" applyFill="1" applyBorder="1" applyAlignment="1">
      <alignment horizontal="center" textRotation="90"/>
    </xf>
    <xf numFmtId="0" fontId="10" fillId="2" borderId="4" xfId="1" applyFont="1" applyFill="1" applyBorder="1" applyAlignment="1">
      <alignment horizontal="center" vertical="center" textRotation="90"/>
    </xf>
    <xf numFmtId="0" fontId="10" fillId="2" borderId="5" xfId="1" applyFont="1" applyFill="1" applyBorder="1" applyAlignment="1">
      <alignment horizontal="center" vertical="center" textRotation="90"/>
    </xf>
    <xf numFmtId="0" fontId="10" fillId="2" borderId="9" xfId="1" applyFont="1" applyFill="1" applyBorder="1" applyAlignment="1">
      <alignment horizontal="center" vertical="center" textRotation="90"/>
    </xf>
    <xf numFmtId="0" fontId="10" fillId="2" borderId="10" xfId="1" applyFont="1" applyFill="1" applyBorder="1" applyAlignment="1">
      <alignment horizontal="center" vertical="center" textRotation="90"/>
    </xf>
    <xf numFmtId="0" fontId="10" fillId="2" borderId="13" xfId="1" applyFont="1" applyFill="1" applyBorder="1" applyAlignment="1">
      <alignment horizontal="center" vertical="center" textRotation="90"/>
    </xf>
    <xf numFmtId="0" fontId="10" fillId="2" borderId="14" xfId="1" applyFont="1" applyFill="1" applyBorder="1" applyAlignment="1">
      <alignment horizontal="center" vertical="center" textRotation="90"/>
    </xf>
    <xf numFmtId="0" fontId="11" fillId="2" borderId="2" xfId="1"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42" fillId="2" borderId="2" xfId="1" applyFont="1" applyFill="1" applyBorder="1" applyAlignment="1">
      <alignment horizontal="center" vertical="center" wrapText="1"/>
    </xf>
    <xf numFmtId="0" fontId="43" fillId="2" borderId="7" xfId="0" applyFont="1" applyFill="1" applyBorder="1" applyAlignment="1">
      <alignment horizontal="center" vertical="center" wrapText="1"/>
    </xf>
    <xf numFmtId="0" fontId="43" fillId="2" borderId="11" xfId="0" applyFont="1" applyFill="1" applyBorder="1" applyAlignment="1">
      <alignment horizontal="center" vertical="center" wrapText="1"/>
    </xf>
    <xf numFmtId="0" fontId="11" fillId="6" borderId="2" xfId="1"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11" xfId="0" applyFont="1" applyFill="1" applyBorder="1" applyAlignment="1">
      <alignment horizontal="center" vertical="center" wrapText="1"/>
    </xf>
    <xf numFmtId="0" fontId="58" fillId="0" borderId="0" xfId="6" applyFont="1" applyAlignment="1">
      <alignment horizontal="center" vertical="center" wrapText="1"/>
    </xf>
    <xf numFmtId="0" fontId="58" fillId="0" borderId="0" xfId="6" applyFont="1" applyAlignment="1">
      <alignment horizontal="center"/>
    </xf>
    <xf numFmtId="0" fontId="15" fillId="0" borderId="18" xfId="6" applyFont="1" applyBorder="1" applyAlignment="1">
      <alignment horizontal="center"/>
    </xf>
    <xf numFmtId="0" fontId="58" fillId="0" borderId="18" xfId="6" applyFont="1" applyBorder="1" applyAlignment="1">
      <alignment horizontal="center"/>
    </xf>
    <xf numFmtId="0" fontId="56" fillId="0" borderId="0" xfId="6" applyFont="1" applyAlignment="1">
      <alignment horizontal="center"/>
    </xf>
    <xf numFmtId="0" fontId="57" fillId="0" borderId="0" xfId="6" applyFont="1" applyAlignment="1">
      <alignment horizontal="center"/>
    </xf>
    <xf numFmtId="0" fontId="58" fillId="0" borderId="18" xfId="6" applyFont="1" applyBorder="1" applyAlignment="1">
      <alignment horizontal="center" vertical="top" wrapText="1"/>
    </xf>
    <xf numFmtId="0" fontId="58" fillId="0" borderId="18" xfId="6" applyFont="1" applyBorder="1" applyAlignment="1">
      <alignment horizontal="center" vertical="top"/>
    </xf>
    <xf numFmtId="0" fontId="52" fillId="0" borderId="0" xfId="5" applyAlignment="1">
      <alignment vertical="center" wrapText="1"/>
    </xf>
    <xf numFmtId="0" fontId="58" fillId="0" borderId="18" xfId="6" applyFont="1" applyBorder="1" applyAlignment="1">
      <alignment horizontal="center" wrapText="1"/>
    </xf>
    <xf numFmtId="0" fontId="0" fillId="0" borderId="0" xfId="0" applyAlignment="1">
      <alignment wrapText="1"/>
    </xf>
    <xf numFmtId="0" fontId="63" fillId="9" borderId="28" xfId="0" applyFont="1" applyFill="1" applyBorder="1" applyAlignment="1">
      <alignment horizontal="center"/>
    </xf>
    <xf numFmtId="0" fontId="63" fillId="9" borderId="29" xfId="0" applyFont="1" applyFill="1" applyBorder="1" applyAlignment="1">
      <alignment horizontal="center"/>
    </xf>
    <xf numFmtId="0" fontId="63" fillId="9" borderId="30" xfId="0" applyFont="1" applyFill="1" applyBorder="1" applyAlignment="1">
      <alignment horizontal="center"/>
    </xf>
    <xf numFmtId="0" fontId="63" fillId="9" borderId="31" xfId="0" applyFont="1" applyFill="1" applyBorder="1" applyAlignment="1">
      <alignment horizontal="center" vertical="center"/>
    </xf>
    <xf numFmtId="0" fontId="63" fillId="9" borderId="32" xfId="0" applyFont="1" applyFill="1" applyBorder="1" applyAlignment="1">
      <alignment horizontal="center" vertical="center"/>
    </xf>
    <xf numFmtId="0" fontId="51" fillId="0" borderId="0" xfId="0" applyFont="1" applyAlignment="1">
      <alignment wrapText="1"/>
    </xf>
    <xf numFmtId="0" fontId="51" fillId="0" borderId="0" xfId="0" applyFont="1"/>
    <xf numFmtId="0" fontId="68" fillId="3" borderId="38" xfId="0" applyFont="1" applyFill="1" applyBorder="1" applyAlignment="1">
      <alignment horizontal="center" vertical="center"/>
    </xf>
    <xf numFmtId="0" fontId="68" fillId="3" borderId="39" xfId="0" applyFont="1" applyFill="1" applyBorder="1" applyAlignment="1">
      <alignment horizontal="center" vertical="center"/>
    </xf>
    <xf numFmtId="0" fontId="68" fillId="3" borderId="40" xfId="0" applyFont="1" applyFill="1" applyBorder="1" applyAlignment="1">
      <alignment horizontal="center" vertical="center"/>
    </xf>
  </cellXfs>
  <cellStyles count="9">
    <cellStyle name="Millares" xfId="8" builtinId="3"/>
    <cellStyle name="Millares 2" xfId="4" xr:uid="{00000000-0005-0000-0000-000001000000}"/>
    <cellStyle name="Normal" xfId="0" builtinId="0"/>
    <cellStyle name="Normal 2" xfId="5" xr:uid="{00000000-0005-0000-0000-000003000000}"/>
    <cellStyle name="Normal 2 2" xfId="3" xr:uid="{00000000-0005-0000-0000-000004000000}"/>
    <cellStyle name="Normal 2 3" xfId="7" xr:uid="{00000000-0005-0000-0000-000005000000}"/>
    <cellStyle name="Normal 4" xfId="2" xr:uid="{00000000-0005-0000-0000-000006000000}"/>
    <cellStyle name="Normal_CATALOGO DE INGRESOS99" xfId="1" xr:uid="{00000000-0005-0000-0000-000007000000}"/>
    <cellStyle name="Normal_EDICTOPE 2" xfId="6" xr:uid="{00000000-0005-0000-0000-000008000000}"/>
  </cellStyles>
  <dxfs count="0"/>
  <tableStyles count="0" defaultTableStyle="TableStyleMedium2" defaultPivotStyle="PivotStyleLight16"/>
  <colors>
    <mruColors>
      <color rgb="FF00CCFF"/>
      <color rgb="FFFFCC6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482425</xdr:colOff>
      <xdr:row>162</xdr:row>
      <xdr:rowOff>39041</xdr:rowOff>
    </xdr:from>
    <xdr:to>
      <xdr:col>1</xdr:col>
      <xdr:colOff>2301700</xdr:colOff>
      <xdr:row>169</xdr:row>
      <xdr:rowOff>171451</xdr:rowOff>
    </xdr:to>
    <xdr:sp macro="" textlink="">
      <xdr:nvSpPr>
        <xdr:cNvPr id="9" name="6 CuadroTexto">
          <a:extLst>
            <a:ext uri="{FF2B5EF4-FFF2-40B4-BE49-F238E27FC236}">
              <a16:creationId xmlns:a16="http://schemas.microsoft.com/office/drawing/2014/main" id="{00000000-0008-0000-0000-000009000000}"/>
            </a:ext>
          </a:extLst>
        </xdr:cNvPr>
        <xdr:cNvSpPr txBox="1"/>
      </xdr:nvSpPr>
      <xdr:spPr>
        <a:xfrm>
          <a:off x="482425" y="36157841"/>
          <a:ext cx="2333625" cy="14659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t>Presidente Municipal</a:t>
          </a:r>
          <a:r>
            <a:rPr lang="es-MX" sz="1100" b="1" baseline="0"/>
            <a:t> </a:t>
          </a:r>
          <a:r>
            <a:rPr lang="es-MX" sz="1100" b="1"/>
            <a:t>Constitucional</a:t>
          </a:r>
        </a:p>
        <a:p>
          <a:pPr algn="ctr"/>
          <a:endParaRPr lang="es-MX" sz="1100" b="1"/>
        </a:p>
        <a:p>
          <a:pPr algn="ctr"/>
          <a:endParaRPr lang="es-MX" sz="1100" b="1"/>
        </a:p>
        <a:p>
          <a:pPr algn="ctr"/>
          <a:endParaRPr lang="es-MX" sz="1100" b="1"/>
        </a:p>
        <a:p>
          <a:pPr algn="ctr"/>
          <a:r>
            <a:rPr lang="es-MX" sz="1100" b="1"/>
            <a:t>_________________________</a:t>
          </a:r>
        </a:p>
        <a:p>
          <a:pPr algn="ctr"/>
          <a:r>
            <a:rPr lang="es-MX" sz="1100" b="1"/>
            <a:t>Lic.</a:t>
          </a:r>
          <a:r>
            <a:rPr lang="es-MX" sz="1100" b="1" baseline="0"/>
            <a:t> José Juan Herrejón Ortíz</a:t>
          </a:r>
          <a:endParaRPr lang="es-MX" sz="1100" b="1"/>
        </a:p>
      </xdr:txBody>
    </xdr:sp>
    <xdr:clientData/>
  </xdr:twoCellAnchor>
  <xdr:twoCellAnchor>
    <xdr:from>
      <xdr:col>1</xdr:col>
      <xdr:colOff>3667126</xdr:colOff>
      <xdr:row>162</xdr:row>
      <xdr:rowOff>0</xdr:rowOff>
    </xdr:from>
    <xdr:to>
      <xdr:col>2</xdr:col>
      <xdr:colOff>552451</xdr:colOff>
      <xdr:row>169</xdr:row>
      <xdr:rowOff>104776</xdr:rowOff>
    </xdr:to>
    <xdr:sp macro="" textlink="">
      <xdr:nvSpPr>
        <xdr:cNvPr id="10" name="7 CuadroTexto">
          <a:extLst>
            <a:ext uri="{FF2B5EF4-FFF2-40B4-BE49-F238E27FC236}">
              <a16:creationId xmlns:a16="http://schemas.microsoft.com/office/drawing/2014/main" id="{00000000-0008-0000-0000-00000A000000}"/>
            </a:ext>
          </a:extLst>
        </xdr:cNvPr>
        <xdr:cNvSpPr txBox="1"/>
      </xdr:nvSpPr>
      <xdr:spPr>
        <a:xfrm>
          <a:off x="4181476" y="36118800"/>
          <a:ext cx="2476500" cy="1438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t>Sindico Procurador</a:t>
          </a:r>
        </a:p>
        <a:p>
          <a:pPr algn="ctr"/>
          <a:endParaRPr lang="es-MX" sz="1100" b="1"/>
        </a:p>
        <a:p>
          <a:pPr algn="ctr"/>
          <a:endParaRPr lang="es-MX" sz="1100" b="1"/>
        </a:p>
        <a:p>
          <a:pPr algn="ctr"/>
          <a:endParaRPr lang="es-MX" sz="1100" b="1"/>
        </a:p>
        <a:p>
          <a:pPr algn="ctr"/>
          <a:r>
            <a:rPr lang="es-MX" sz="1100" b="1"/>
            <a:t>_________________________</a:t>
          </a:r>
        </a:p>
        <a:p>
          <a:pPr algn="ctr"/>
          <a:r>
            <a:rPr lang="es-MX" sz="1100" b="1"/>
            <a:t>Lic. Marisol Patron Acevedo</a:t>
          </a:r>
        </a:p>
      </xdr:txBody>
    </xdr:sp>
    <xdr:clientData/>
  </xdr:twoCellAnchor>
  <xdr:twoCellAnchor>
    <xdr:from>
      <xdr:col>0</xdr:col>
      <xdr:colOff>438150</xdr:colOff>
      <xdr:row>170</xdr:row>
      <xdr:rowOff>94307</xdr:rowOff>
    </xdr:from>
    <xdr:to>
      <xdr:col>1</xdr:col>
      <xdr:colOff>2390775</xdr:colOff>
      <xdr:row>176</xdr:row>
      <xdr:rowOff>123825</xdr:rowOff>
    </xdr:to>
    <xdr:sp macro="" textlink="">
      <xdr:nvSpPr>
        <xdr:cNvPr id="11" name="8 CuadroTexto">
          <a:extLst>
            <a:ext uri="{FF2B5EF4-FFF2-40B4-BE49-F238E27FC236}">
              <a16:creationId xmlns:a16="http://schemas.microsoft.com/office/drawing/2014/main" id="{00000000-0008-0000-0000-00000B000000}"/>
            </a:ext>
          </a:extLst>
        </xdr:cNvPr>
        <xdr:cNvSpPr txBox="1"/>
      </xdr:nvSpPr>
      <xdr:spPr>
        <a:xfrm>
          <a:off x="438150" y="37737107"/>
          <a:ext cx="2466975" cy="11725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t>Tesorero Municipal</a:t>
          </a:r>
        </a:p>
        <a:p>
          <a:pPr algn="ctr"/>
          <a:endParaRPr lang="es-MX" sz="1100" b="1"/>
        </a:p>
        <a:p>
          <a:pPr algn="ctr"/>
          <a:endParaRPr lang="es-MX" sz="1100" b="1"/>
        </a:p>
        <a:p>
          <a:pPr algn="ctr"/>
          <a:endParaRPr lang="es-MX" sz="1100" b="1"/>
        </a:p>
        <a:p>
          <a:pPr algn="ctr"/>
          <a:r>
            <a:rPr lang="es-MX" sz="1100" b="1"/>
            <a:t>____________________________</a:t>
          </a:r>
        </a:p>
        <a:p>
          <a:pPr algn="ctr"/>
          <a:r>
            <a:rPr lang="es-MX" sz="1100" b="1"/>
            <a:t>Lic. Romeo Ojeda Apreza</a:t>
          </a:r>
        </a:p>
      </xdr:txBody>
    </xdr:sp>
    <xdr:clientData/>
  </xdr:twoCellAnchor>
  <xdr:twoCellAnchor>
    <xdr:from>
      <xdr:col>1</xdr:col>
      <xdr:colOff>3703599</xdr:colOff>
      <xdr:row>170</xdr:row>
      <xdr:rowOff>57150</xdr:rowOff>
    </xdr:from>
    <xdr:to>
      <xdr:col>2</xdr:col>
      <xdr:colOff>604584</xdr:colOff>
      <xdr:row>176</xdr:row>
      <xdr:rowOff>142874</xdr:rowOff>
    </xdr:to>
    <xdr:sp macro="" textlink="">
      <xdr:nvSpPr>
        <xdr:cNvPr id="12" name="8 CuadroTexto">
          <a:extLst>
            <a:ext uri="{FF2B5EF4-FFF2-40B4-BE49-F238E27FC236}">
              <a16:creationId xmlns:a16="http://schemas.microsoft.com/office/drawing/2014/main" id="{00000000-0008-0000-0000-00000C000000}"/>
            </a:ext>
          </a:extLst>
        </xdr:cNvPr>
        <xdr:cNvSpPr txBox="1"/>
      </xdr:nvSpPr>
      <xdr:spPr>
        <a:xfrm>
          <a:off x="4217949" y="37699950"/>
          <a:ext cx="2492160" cy="1228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t>Contadora General</a:t>
          </a:r>
        </a:p>
        <a:p>
          <a:pPr algn="ctr"/>
          <a:endParaRPr lang="es-MX" sz="1100" b="1"/>
        </a:p>
        <a:p>
          <a:pPr algn="ctr"/>
          <a:endParaRPr lang="es-MX" sz="1100" b="1"/>
        </a:p>
        <a:p>
          <a:pPr algn="ctr"/>
          <a:endParaRPr lang="es-MX" sz="1100" b="1"/>
        </a:p>
        <a:p>
          <a:pPr algn="ctr"/>
          <a:r>
            <a:rPr lang="es-MX" sz="1100" b="1"/>
            <a:t>__________________________</a:t>
          </a:r>
        </a:p>
        <a:p>
          <a:pPr algn="ctr"/>
          <a:r>
            <a:rPr lang="es-MX" sz="1100" b="1"/>
            <a:t>L.C. Imelda Perez Pantaleón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39690</xdr:colOff>
      <xdr:row>171</xdr:row>
      <xdr:rowOff>0</xdr:rowOff>
    </xdr:from>
    <xdr:to>
      <xdr:col>2</xdr:col>
      <xdr:colOff>1018384</xdr:colOff>
      <xdr:row>177</xdr:row>
      <xdr:rowOff>38100</xdr:rowOff>
    </xdr:to>
    <xdr:grpSp>
      <xdr:nvGrpSpPr>
        <xdr:cNvPr id="6" name="Grupo 5">
          <a:extLst>
            <a:ext uri="{FF2B5EF4-FFF2-40B4-BE49-F238E27FC236}">
              <a16:creationId xmlns:a16="http://schemas.microsoft.com/office/drawing/2014/main" id="{00000000-0008-0000-0100-000006000000}"/>
            </a:ext>
          </a:extLst>
        </xdr:cNvPr>
        <xdr:cNvGrpSpPr/>
      </xdr:nvGrpSpPr>
      <xdr:grpSpPr>
        <a:xfrm>
          <a:off x="39690" y="37869813"/>
          <a:ext cx="7082632" cy="1181100"/>
          <a:chOff x="38100" y="37157025"/>
          <a:chExt cx="7086600" cy="1181100"/>
        </a:xfrm>
      </xdr:grpSpPr>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38100" y="37157025"/>
            <a:ext cx="2133599" cy="1085850"/>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0" i="0" u="none" strike="noStrike" kern="0" cap="none" spc="0" normalizeH="0" baseline="0" noProof="0">
                <a:ln>
                  <a:noFill/>
                </a:ln>
                <a:solidFill>
                  <a:srgbClr val="000000"/>
                </a:solidFill>
                <a:effectLst/>
                <a:uLnTx/>
                <a:uFillTx/>
                <a:latin typeface="Arial Narrow" panose="020B0606020202030204" pitchFamily="34" charset="0"/>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Lic. Oscar Sanchez Luna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Presidente Municipal</a:t>
            </a:r>
          </a:p>
        </xdr:txBody>
      </xdr:sp>
      <xdr:sp macro="" textlink="">
        <xdr:nvSpPr>
          <xdr:cNvPr id="8" name="Text Box 9">
            <a:extLst>
              <a:ext uri="{FF2B5EF4-FFF2-40B4-BE49-F238E27FC236}">
                <a16:creationId xmlns:a16="http://schemas.microsoft.com/office/drawing/2014/main" id="{00000000-0008-0000-0100-000008000000}"/>
              </a:ext>
            </a:extLst>
          </xdr:cNvPr>
          <xdr:cNvSpPr txBox="1">
            <a:spLocks noChangeArrowheads="1"/>
          </xdr:cNvSpPr>
        </xdr:nvSpPr>
        <xdr:spPr bwMode="auto">
          <a:xfrm>
            <a:off x="2552701" y="37309425"/>
            <a:ext cx="2019300" cy="9403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Lic. Arianna Saday Angel Garcia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Síndica Procuradora</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xdr:txBody>
      </xdr:sp>
      <xdr:sp macro="" textlink="">
        <xdr:nvSpPr>
          <xdr:cNvPr id="9" name="Text Box 8">
            <a:extLst>
              <a:ext uri="{FF2B5EF4-FFF2-40B4-BE49-F238E27FC236}">
                <a16:creationId xmlns:a16="http://schemas.microsoft.com/office/drawing/2014/main" id="{00000000-0008-0000-0100-000009000000}"/>
              </a:ext>
            </a:extLst>
          </xdr:cNvPr>
          <xdr:cNvSpPr txBox="1">
            <a:spLocks noChangeArrowheads="1"/>
          </xdr:cNvSpPr>
        </xdr:nvSpPr>
        <xdr:spPr bwMode="auto">
          <a:xfrm>
            <a:off x="5153024" y="37299899"/>
            <a:ext cx="1971676" cy="103822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L. C. Martín Nava Gudiño</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Tesorero Municipal</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278732</xdr:colOff>
      <xdr:row>1116</xdr:row>
      <xdr:rowOff>110289</xdr:rowOff>
    </xdr:from>
    <xdr:to>
      <xdr:col>18</xdr:col>
      <xdr:colOff>1012658</xdr:colOff>
      <xdr:row>1125</xdr:row>
      <xdr:rowOff>160420</xdr:rowOff>
    </xdr:to>
    <xdr:grpSp>
      <xdr:nvGrpSpPr>
        <xdr:cNvPr id="6" name="Grupo 5">
          <a:extLst>
            <a:ext uri="{FF2B5EF4-FFF2-40B4-BE49-F238E27FC236}">
              <a16:creationId xmlns:a16="http://schemas.microsoft.com/office/drawing/2014/main" id="{00000000-0008-0000-0200-000006000000}"/>
            </a:ext>
          </a:extLst>
        </xdr:cNvPr>
        <xdr:cNvGrpSpPr/>
      </xdr:nvGrpSpPr>
      <xdr:grpSpPr>
        <a:xfrm>
          <a:off x="1712495" y="242666921"/>
          <a:ext cx="9426742" cy="1764631"/>
          <a:chOff x="38100" y="37157025"/>
          <a:chExt cx="7086600" cy="1181100"/>
        </a:xfrm>
      </xdr:grpSpPr>
      <xdr:sp macro="" textlink="">
        <xdr:nvSpPr>
          <xdr:cNvPr id="7" name="Text Box 6">
            <a:extLst>
              <a:ext uri="{FF2B5EF4-FFF2-40B4-BE49-F238E27FC236}">
                <a16:creationId xmlns:a16="http://schemas.microsoft.com/office/drawing/2014/main" id="{00000000-0008-0000-0200-000007000000}"/>
              </a:ext>
            </a:extLst>
          </xdr:cNvPr>
          <xdr:cNvSpPr txBox="1">
            <a:spLocks noChangeArrowheads="1"/>
          </xdr:cNvSpPr>
        </xdr:nvSpPr>
        <xdr:spPr bwMode="auto">
          <a:xfrm>
            <a:off x="38100" y="37157025"/>
            <a:ext cx="2133599" cy="1085850"/>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0" i="0" u="none" strike="noStrike" kern="0" cap="none" spc="0" normalizeH="0" baseline="0" noProof="0">
                <a:ln>
                  <a:noFill/>
                </a:ln>
                <a:solidFill>
                  <a:srgbClr val="000000"/>
                </a:solidFill>
                <a:effectLst/>
                <a:uLnTx/>
                <a:uFillTx/>
                <a:latin typeface="Arial Narrow" panose="020B0606020202030204" pitchFamily="34" charset="0"/>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Lic. Oscar Sanchez Luna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Presidente Municipal</a:t>
            </a:r>
          </a:p>
        </xdr:txBody>
      </xdr:sp>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2552701" y="37309425"/>
            <a:ext cx="2019300" cy="9403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Lic. Arianna Saday Angel Garcia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Síndica Procuradora</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xdr:txBody>
      </xdr:sp>
      <xdr:sp macro="" textlink="">
        <xdr:nvSpPr>
          <xdr:cNvPr id="9" name="Text Box 8">
            <a:extLst>
              <a:ext uri="{FF2B5EF4-FFF2-40B4-BE49-F238E27FC236}">
                <a16:creationId xmlns:a16="http://schemas.microsoft.com/office/drawing/2014/main" id="{00000000-0008-0000-0200-000009000000}"/>
              </a:ext>
            </a:extLst>
          </xdr:cNvPr>
          <xdr:cNvSpPr txBox="1">
            <a:spLocks noChangeArrowheads="1"/>
          </xdr:cNvSpPr>
        </xdr:nvSpPr>
        <xdr:spPr bwMode="auto">
          <a:xfrm>
            <a:off x="5153024" y="37299899"/>
            <a:ext cx="1971676" cy="103822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L. C. Martín Nava Gudiño</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Tesorero Municipal</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18047</xdr:colOff>
      <xdr:row>1121</xdr:row>
      <xdr:rowOff>4010</xdr:rowOff>
    </xdr:from>
    <xdr:to>
      <xdr:col>13</xdr:col>
      <xdr:colOff>360947</xdr:colOff>
      <xdr:row>1130</xdr:row>
      <xdr:rowOff>118310</xdr:rowOff>
    </xdr:to>
    <xdr:grpSp>
      <xdr:nvGrpSpPr>
        <xdr:cNvPr id="2" name="Grupo 1">
          <a:extLst>
            <a:ext uri="{FF2B5EF4-FFF2-40B4-BE49-F238E27FC236}">
              <a16:creationId xmlns:a16="http://schemas.microsoft.com/office/drawing/2014/main" id="{00000000-0008-0000-0300-000002000000}"/>
            </a:ext>
          </a:extLst>
        </xdr:cNvPr>
        <xdr:cNvGrpSpPr/>
      </xdr:nvGrpSpPr>
      <xdr:grpSpPr>
        <a:xfrm>
          <a:off x="653047" y="249495510"/>
          <a:ext cx="9566275" cy="1828800"/>
          <a:chOff x="38100" y="37157025"/>
          <a:chExt cx="7086600" cy="1181100"/>
        </a:xfrm>
      </xdr:grpSpPr>
      <xdr:sp macro="" textlink="">
        <xdr:nvSpPr>
          <xdr:cNvPr id="3" name="Text Box 6">
            <a:extLst>
              <a:ext uri="{FF2B5EF4-FFF2-40B4-BE49-F238E27FC236}">
                <a16:creationId xmlns:a16="http://schemas.microsoft.com/office/drawing/2014/main" id="{00000000-0008-0000-0300-000003000000}"/>
              </a:ext>
            </a:extLst>
          </xdr:cNvPr>
          <xdr:cNvSpPr txBox="1">
            <a:spLocks noChangeArrowheads="1"/>
          </xdr:cNvSpPr>
        </xdr:nvSpPr>
        <xdr:spPr bwMode="auto">
          <a:xfrm>
            <a:off x="38100" y="37157025"/>
            <a:ext cx="2133599" cy="1085850"/>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0" i="0" u="none" strike="noStrike" kern="0" cap="none" spc="0" normalizeH="0" baseline="0" noProof="0">
                <a:ln>
                  <a:noFill/>
                </a:ln>
                <a:solidFill>
                  <a:srgbClr val="000000"/>
                </a:solidFill>
                <a:effectLst/>
                <a:uLnTx/>
                <a:uFillTx/>
                <a:latin typeface="Arial Narrow" panose="020B0606020202030204" pitchFamily="34" charset="0"/>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Lic. Oscar Sanchez Luna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Presidente Municipal</a:t>
            </a:r>
          </a:p>
        </xdr:txBody>
      </xdr:sp>
      <xdr:sp macro="" textlink="">
        <xdr:nvSpPr>
          <xdr:cNvPr id="4" name="Text Box 9">
            <a:extLst>
              <a:ext uri="{FF2B5EF4-FFF2-40B4-BE49-F238E27FC236}">
                <a16:creationId xmlns:a16="http://schemas.microsoft.com/office/drawing/2014/main" id="{00000000-0008-0000-0300-000004000000}"/>
              </a:ext>
            </a:extLst>
          </xdr:cNvPr>
          <xdr:cNvSpPr txBox="1">
            <a:spLocks noChangeArrowheads="1"/>
          </xdr:cNvSpPr>
        </xdr:nvSpPr>
        <xdr:spPr bwMode="auto">
          <a:xfrm>
            <a:off x="2552701" y="37309425"/>
            <a:ext cx="2019300" cy="9403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Lic. Arianna Saday Angel Garcia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Síndica Procuradora</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xdr:txBody>
      </xdr:sp>
      <xdr:sp macro="" textlink="">
        <xdr:nvSpPr>
          <xdr:cNvPr id="5" name="Text Box 8">
            <a:extLst>
              <a:ext uri="{FF2B5EF4-FFF2-40B4-BE49-F238E27FC236}">
                <a16:creationId xmlns:a16="http://schemas.microsoft.com/office/drawing/2014/main" id="{00000000-0008-0000-0300-000005000000}"/>
              </a:ext>
            </a:extLst>
          </xdr:cNvPr>
          <xdr:cNvSpPr txBox="1">
            <a:spLocks noChangeArrowheads="1"/>
          </xdr:cNvSpPr>
        </xdr:nvSpPr>
        <xdr:spPr bwMode="auto">
          <a:xfrm>
            <a:off x="5153024" y="37299899"/>
            <a:ext cx="1971676" cy="103822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L. C. Martín Nava Gudiño</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400" b="1" i="0" u="none" strike="noStrike" kern="0" cap="none" spc="0" normalizeH="0" baseline="0" noProof="0">
                <a:ln>
                  <a:noFill/>
                </a:ln>
                <a:solidFill>
                  <a:srgbClr val="000000"/>
                </a:solidFill>
                <a:effectLst/>
                <a:uLnTx/>
                <a:uFillTx/>
                <a:latin typeface="Arial Narrow" panose="020B0606020202030204" pitchFamily="34" charset="0"/>
                <a:cs typeface="Arial"/>
              </a:rPr>
              <a:t>Tesorero Municipal</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575310</xdr:colOff>
      <xdr:row>0</xdr:row>
      <xdr:rowOff>0</xdr:rowOff>
    </xdr:from>
    <xdr:to>
      <xdr:col>6</xdr:col>
      <xdr:colOff>1304893</xdr:colOff>
      <xdr:row>0</xdr:row>
      <xdr:rowOff>0</xdr:rowOff>
    </xdr:to>
    <xdr:sp macro="" textlink="">
      <xdr:nvSpPr>
        <xdr:cNvPr id="2" name="Texto 1">
          <a:extLst>
            <a:ext uri="{FF2B5EF4-FFF2-40B4-BE49-F238E27FC236}">
              <a16:creationId xmlns:a16="http://schemas.microsoft.com/office/drawing/2014/main" id="{00000000-0008-0000-0400-000002000000}"/>
            </a:ext>
          </a:extLst>
        </xdr:cNvPr>
        <xdr:cNvSpPr txBox="1">
          <a:spLocks noChangeArrowheads="1"/>
        </xdr:cNvSpPr>
      </xdr:nvSpPr>
      <xdr:spPr bwMode="auto">
        <a:xfrm>
          <a:off x="575310" y="0"/>
          <a:ext cx="7025608" cy="0"/>
        </a:xfrm>
        <a:prstGeom prst="rect">
          <a:avLst/>
        </a:prstGeom>
        <a:solidFill>
          <a:srgbClr val="FFFFFF"/>
        </a:solidFill>
        <a:ln w="1">
          <a:solidFill>
            <a:srgbClr val="FFFFFF"/>
          </a:solidFill>
          <a:miter lim="800000"/>
          <a:headEnd/>
          <a:tailEnd/>
        </a:ln>
      </xdr:spPr>
      <xdr:txBody>
        <a:bodyPr vertOverflow="clip" wrap="square" lIns="36576" tIns="22860" rIns="36576" bIns="0" anchor="t" upright="1"/>
        <a:lstStyle/>
        <a:p>
          <a:pPr algn="just" rtl="0">
            <a:defRPr sz="1000"/>
          </a:pPr>
          <a:endParaRPr lang="es-MX" sz="1200" b="0" i="0" u="none" strike="noStrike" baseline="0">
            <a:solidFill>
              <a:srgbClr val="000000"/>
            </a:solidFill>
            <a:latin typeface="Arial"/>
            <a:cs typeface="Arial"/>
          </a:endParaRPr>
        </a:p>
      </xdr:txBody>
    </xdr:sp>
    <xdr:clientData/>
  </xdr:twoCellAnchor>
  <xdr:twoCellAnchor>
    <xdr:from>
      <xdr:col>0</xdr:col>
      <xdr:colOff>548640</xdr:colOff>
      <xdr:row>0</xdr:row>
      <xdr:rowOff>0</xdr:rowOff>
    </xdr:from>
    <xdr:to>
      <xdr:col>6</xdr:col>
      <xdr:colOff>1333583</xdr:colOff>
      <xdr:row>0</xdr:row>
      <xdr:rowOff>0</xdr:rowOff>
    </xdr:to>
    <xdr:sp macro="" textlink="">
      <xdr:nvSpPr>
        <xdr:cNvPr id="3" name="Texto 2">
          <a:extLst>
            <a:ext uri="{FF2B5EF4-FFF2-40B4-BE49-F238E27FC236}">
              <a16:creationId xmlns:a16="http://schemas.microsoft.com/office/drawing/2014/main" id="{00000000-0008-0000-0400-000003000000}"/>
            </a:ext>
          </a:extLst>
        </xdr:cNvPr>
        <xdr:cNvSpPr txBox="1">
          <a:spLocks noChangeArrowheads="1"/>
        </xdr:cNvSpPr>
      </xdr:nvSpPr>
      <xdr:spPr bwMode="auto">
        <a:xfrm>
          <a:off x="548640" y="0"/>
          <a:ext cx="7080968" cy="0"/>
        </a:xfrm>
        <a:prstGeom prst="rect">
          <a:avLst/>
        </a:prstGeom>
        <a:solidFill>
          <a:srgbClr val="FFFFFF"/>
        </a:solidFill>
        <a:ln w="1">
          <a:solidFill>
            <a:srgbClr val="FFFFFF"/>
          </a:solidFill>
          <a:miter lim="800000"/>
          <a:headEnd/>
          <a:tailEnd/>
        </a:ln>
      </xdr:spPr>
      <xdr:txBody>
        <a:bodyPr vertOverflow="clip" wrap="square" lIns="36576" tIns="22860" rIns="0" bIns="0" anchor="t" upright="1"/>
        <a:lstStyle/>
        <a:p>
          <a:pPr algn="l" rtl="0">
            <a:defRPr sz="1000"/>
          </a:pPr>
          <a:endParaRPr lang="es-MX" sz="1200" b="0" i="0" u="none" strike="noStrike" baseline="0">
            <a:solidFill>
              <a:srgbClr val="000000"/>
            </a:solidFill>
            <a:latin typeface="Arial"/>
            <a:cs typeface="Arial"/>
          </a:endParaRPr>
        </a:p>
      </xdr:txBody>
    </xdr:sp>
    <xdr:clientData/>
  </xdr:twoCellAnchor>
  <xdr:twoCellAnchor>
    <xdr:from>
      <xdr:col>6</xdr:col>
      <xdr:colOff>914400</xdr:colOff>
      <xdr:row>0</xdr:row>
      <xdr:rowOff>0</xdr:rowOff>
    </xdr:from>
    <xdr:to>
      <xdr:col>6</xdr:col>
      <xdr:colOff>1291293</xdr:colOff>
      <xdr:row>0</xdr:row>
      <xdr:rowOff>0</xdr:rowOff>
    </xdr:to>
    <xdr:sp macro="" textlink="">
      <xdr:nvSpPr>
        <xdr:cNvPr id="4" name="Text Box 5">
          <a:extLst>
            <a:ext uri="{FF2B5EF4-FFF2-40B4-BE49-F238E27FC236}">
              <a16:creationId xmlns:a16="http://schemas.microsoft.com/office/drawing/2014/main" id="{00000000-0008-0000-0400-000004000000}"/>
            </a:ext>
          </a:extLst>
        </xdr:cNvPr>
        <xdr:cNvSpPr txBox="1">
          <a:spLocks noChangeArrowheads="1"/>
        </xdr:cNvSpPr>
      </xdr:nvSpPr>
      <xdr:spPr bwMode="auto">
        <a:xfrm>
          <a:off x="7210425" y="0"/>
          <a:ext cx="376893"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s-MX" sz="1100" b="0" i="0" u="none" strike="noStrike" baseline="0">
              <a:solidFill>
                <a:srgbClr val="000000"/>
              </a:solidFill>
              <a:latin typeface="Arial"/>
              <a:cs typeface="Arial"/>
            </a:rPr>
            <a:t>28</a:t>
          </a:r>
        </a:p>
      </xdr:txBody>
    </xdr:sp>
    <xdr:clientData/>
  </xdr:twoCellAnchor>
  <xdr:twoCellAnchor>
    <xdr:from>
      <xdr:col>0</xdr:col>
      <xdr:colOff>100263</xdr:colOff>
      <xdr:row>6</xdr:row>
      <xdr:rowOff>0</xdr:rowOff>
    </xdr:from>
    <xdr:to>
      <xdr:col>6</xdr:col>
      <xdr:colOff>1422400</xdr:colOff>
      <xdr:row>9</xdr:row>
      <xdr:rowOff>40105</xdr:rowOff>
    </xdr:to>
    <xdr:sp macro="" textlink="">
      <xdr:nvSpPr>
        <xdr:cNvPr id="5" name="Texto 31">
          <a:extLst>
            <a:ext uri="{FF2B5EF4-FFF2-40B4-BE49-F238E27FC236}">
              <a16:creationId xmlns:a16="http://schemas.microsoft.com/office/drawing/2014/main" id="{00000000-0008-0000-0400-000005000000}"/>
            </a:ext>
          </a:extLst>
        </xdr:cNvPr>
        <xdr:cNvSpPr txBox="1">
          <a:spLocks noChangeArrowheads="1"/>
        </xdr:cNvSpPr>
      </xdr:nvSpPr>
      <xdr:spPr bwMode="auto">
        <a:xfrm>
          <a:off x="100263" y="1072816"/>
          <a:ext cx="7618663" cy="611605"/>
        </a:xfrm>
        <a:prstGeom prst="rect">
          <a:avLst/>
        </a:prstGeom>
        <a:solidFill>
          <a:srgbClr val="FFFFFF"/>
        </a:solidFill>
        <a:ln w="1">
          <a:solidFill>
            <a:srgbClr val="FFFFFF"/>
          </a:solidFill>
          <a:miter lim="800000"/>
          <a:headEnd/>
          <a:tailEnd/>
        </a:ln>
      </xdr:spPr>
      <xdr:txBody>
        <a:bodyPr vertOverflow="clip" wrap="square" lIns="36576" tIns="22860" rIns="36576" bIns="0" anchor="t" upright="1"/>
        <a:lstStyle/>
        <a:p>
          <a:pPr algn="ctr" rtl="1">
            <a:defRPr sz="1000"/>
          </a:pPr>
          <a:r>
            <a:rPr lang="es-MX" sz="1200" b="0" i="0" strike="noStrike">
              <a:solidFill>
                <a:srgbClr val="333333"/>
              </a:solidFill>
              <a:latin typeface="Arial"/>
              <a:cs typeface="Arial"/>
            </a:rPr>
            <a:t>DADO EN LA SALA DE CABILDOS DEL</a:t>
          </a:r>
          <a:r>
            <a:rPr lang="es-MX" sz="1200" b="0" i="0" strike="noStrike" baseline="0">
              <a:solidFill>
                <a:srgbClr val="333333"/>
              </a:solidFill>
              <a:latin typeface="Arial"/>
              <a:cs typeface="Arial"/>
            </a:rPr>
            <a:t> </a:t>
          </a:r>
          <a:r>
            <a:rPr lang="es-MX" sz="1200" b="0" i="0" strike="noStrike">
              <a:solidFill>
                <a:srgbClr val="333333"/>
              </a:solidFill>
              <a:latin typeface="Arial"/>
              <a:cs typeface="Arial"/>
            </a:rPr>
            <a:t>HONORABLE AYUNTAMIENTO DEL MUNICIPIO DE JUAN R. ESCUDERO, GUERRERO A LOS </a:t>
          </a:r>
          <a:r>
            <a:rPr lang="es-MX" sz="1200" b="1" i="0" strike="noStrike">
              <a:solidFill>
                <a:schemeClr val="tx1"/>
              </a:solidFill>
              <a:latin typeface="Arial"/>
              <a:cs typeface="Arial"/>
            </a:rPr>
            <a:t>VEINTIOCHO DÍAS</a:t>
          </a:r>
          <a:r>
            <a:rPr lang="es-MX" sz="1200" b="1" i="0" strike="noStrike" baseline="0">
              <a:solidFill>
                <a:schemeClr val="tx1"/>
              </a:solidFill>
              <a:latin typeface="Arial"/>
              <a:cs typeface="Arial"/>
            </a:rPr>
            <a:t> </a:t>
          </a:r>
          <a:r>
            <a:rPr lang="es-MX" sz="1200" b="0" i="0" strike="noStrike">
              <a:solidFill>
                <a:srgbClr val="333333"/>
              </a:solidFill>
              <a:latin typeface="Arial"/>
              <a:cs typeface="Arial"/>
            </a:rPr>
            <a:t>DEL MES DE </a:t>
          </a:r>
          <a:r>
            <a:rPr lang="es-MX" sz="1200" b="0" i="0" strike="noStrike" baseline="0">
              <a:solidFill>
                <a:srgbClr val="333333"/>
              </a:solidFill>
              <a:latin typeface="Arial"/>
              <a:cs typeface="Arial"/>
            </a:rPr>
            <a:t> OCTUBRE </a:t>
          </a:r>
          <a:r>
            <a:rPr lang="es-MX" sz="1200" b="0" i="0" strike="noStrike">
              <a:solidFill>
                <a:srgbClr val="333333"/>
              </a:solidFill>
              <a:latin typeface="Arial"/>
              <a:cs typeface="Arial"/>
            </a:rPr>
            <a:t>DEL DOS MIL VEINTICUATRO</a:t>
          </a:r>
        </a:p>
      </xdr:txBody>
    </xdr:sp>
    <xdr:clientData/>
  </xdr:twoCellAnchor>
  <xdr:twoCellAnchor>
    <xdr:from>
      <xdr:col>0</xdr:col>
      <xdr:colOff>211455</xdr:colOff>
      <xdr:row>38</xdr:row>
      <xdr:rowOff>0</xdr:rowOff>
    </xdr:from>
    <xdr:to>
      <xdr:col>6</xdr:col>
      <xdr:colOff>1573555</xdr:colOff>
      <xdr:row>38</xdr:row>
      <xdr:rowOff>0</xdr:rowOff>
    </xdr:to>
    <xdr:sp macro="" textlink="">
      <xdr:nvSpPr>
        <xdr:cNvPr id="6" name="Text Box 2">
          <a:extLst>
            <a:ext uri="{FF2B5EF4-FFF2-40B4-BE49-F238E27FC236}">
              <a16:creationId xmlns:a16="http://schemas.microsoft.com/office/drawing/2014/main" id="{00000000-0008-0000-0400-000006000000}"/>
            </a:ext>
          </a:extLst>
        </xdr:cNvPr>
        <xdr:cNvSpPr txBox="1">
          <a:spLocks noChangeArrowheads="1"/>
        </xdr:cNvSpPr>
      </xdr:nvSpPr>
      <xdr:spPr bwMode="auto">
        <a:xfrm>
          <a:off x="211455" y="7905750"/>
          <a:ext cx="8553475" cy="0"/>
        </a:xfrm>
        <a:prstGeom prst="rect">
          <a:avLst/>
        </a:prstGeom>
        <a:noFill/>
        <a:ln w="9525">
          <a:noFill/>
          <a:miter lim="800000"/>
          <a:headEnd/>
          <a:tailEnd/>
        </a:ln>
      </xdr:spPr>
      <xdr:txBody>
        <a:bodyPr vertOverflow="clip" wrap="square" lIns="27432" tIns="22860" rIns="0" bIns="0" anchor="t" upright="1"/>
        <a:lstStyle/>
        <a:p>
          <a:pPr algn="l" rtl="0">
            <a:defRPr sz="1000"/>
          </a:pPr>
          <a:endParaRPr lang="es-MX" sz="900" b="0" i="0" u="none" strike="noStrike" baseline="0">
            <a:solidFill>
              <a:srgbClr val="000000"/>
            </a:solidFill>
            <a:latin typeface="Arial"/>
            <a:cs typeface="Arial"/>
          </a:endParaRPr>
        </a:p>
        <a:p>
          <a:pPr algn="l" rtl="0">
            <a:defRPr sz="1000"/>
          </a:pPr>
          <a:r>
            <a:rPr lang="es-MX" sz="900" b="0" i="0" u="none" strike="noStrike" baseline="0">
              <a:solidFill>
                <a:srgbClr val="000000"/>
              </a:solidFill>
              <a:latin typeface="Arial"/>
              <a:cs typeface="Arial"/>
            </a:rPr>
            <a:t>En este formato se deberán recabar la firma y sello de los funcionarios municipales arriba señalados</a:t>
          </a:r>
        </a:p>
        <a:p>
          <a:pPr algn="l" rtl="0">
            <a:defRPr sz="1000"/>
          </a:pPr>
          <a:endParaRPr lang="es-MX" sz="900" b="0" i="0" u="none" strike="noStrike" baseline="0">
            <a:solidFill>
              <a:srgbClr val="000000"/>
            </a:solidFill>
            <a:latin typeface="Arial"/>
            <a:cs typeface="Arial"/>
          </a:endParaRPr>
        </a:p>
        <a:p>
          <a:pPr algn="l" rtl="0">
            <a:defRPr sz="1000"/>
          </a:pPr>
          <a:endParaRPr lang="es-MX" sz="900" b="0" i="0" u="none" strike="noStrike" baseline="0">
            <a:solidFill>
              <a:srgbClr val="000000"/>
            </a:solidFill>
            <a:latin typeface="Arial"/>
            <a:cs typeface="Aria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819150</xdr:colOff>
      <xdr:row>35</xdr:row>
      <xdr:rowOff>123825</xdr:rowOff>
    </xdr:from>
    <xdr:to>
      <xdr:col>4</xdr:col>
      <xdr:colOff>653257</xdr:colOff>
      <xdr:row>48</xdr:row>
      <xdr:rowOff>161925</xdr:rowOff>
    </xdr:to>
    <xdr:grpSp>
      <xdr:nvGrpSpPr>
        <xdr:cNvPr id="6" name="Grupo 5">
          <a:extLst>
            <a:ext uri="{FF2B5EF4-FFF2-40B4-BE49-F238E27FC236}">
              <a16:creationId xmlns:a16="http://schemas.microsoft.com/office/drawing/2014/main" id="{00000000-0008-0000-0500-000006000000}"/>
            </a:ext>
          </a:extLst>
        </xdr:cNvPr>
        <xdr:cNvGrpSpPr/>
      </xdr:nvGrpSpPr>
      <xdr:grpSpPr>
        <a:xfrm>
          <a:off x="1352550" y="7096125"/>
          <a:ext cx="7082632" cy="1181100"/>
          <a:chOff x="38100" y="37157025"/>
          <a:chExt cx="7086600" cy="1181100"/>
        </a:xfrm>
      </xdr:grpSpPr>
      <xdr:sp macro="" textlink="">
        <xdr:nvSpPr>
          <xdr:cNvPr id="7" name="Text Box 6">
            <a:extLst>
              <a:ext uri="{FF2B5EF4-FFF2-40B4-BE49-F238E27FC236}">
                <a16:creationId xmlns:a16="http://schemas.microsoft.com/office/drawing/2014/main" id="{00000000-0008-0000-0500-000007000000}"/>
              </a:ext>
            </a:extLst>
          </xdr:cNvPr>
          <xdr:cNvSpPr txBox="1">
            <a:spLocks noChangeArrowheads="1"/>
          </xdr:cNvSpPr>
        </xdr:nvSpPr>
        <xdr:spPr bwMode="auto">
          <a:xfrm>
            <a:off x="38100" y="37157025"/>
            <a:ext cx="2133599" cy="1085850"/>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0" i="0" u="none" strike="noStrike" kern="0" cap="none" spc="0" normalizeH="0" baseline="0" noProof="0">
                <a:ln>
                  <a:noFill/>
                </a:ln>
                <a:solidFill>
                  <a:srgbClr val="000000"/>
                </a:solidFill>
                <a:effectLst/>
                <a:uLnTx/>
                <a:uFillTx/>
                <a:latin typeface="Arial Narrow" panose="020B0606020202030204" pitchFamily="34" charset="0"/>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Lic. Oscar Sanchez Luna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Presidente Municipal</a:t>
            </a:r>
          </a:p>
        </xdr:txBody>
      </xdr:sp>
      <xdr:sp macro="" textlink="">
        <xdr:nvSpPr>
          <xdr:cNvPr id="8" name="Text Box 9">
            <a:extLst>
              <a:ext uri="{FF2B5EF4-FFF2-40B4-BE49-F238E27FC236}">
                <a16:creationId xmlns:a16="http://schemas.microsoft.com/office/drawing/2014/main" id="{00000000-0008-0000-0500-000008000000}"/>
              </a:ext>
            </a:extLst>
          </xdr:cNvPr>
          <xdr:cNvSpPr txBox="1">
            <a:spLocks noChangeArrowheads="1"/>
          </xdr:cNvSpPr>
        </xdr:nvSpPr>
        <xdr:spPr bwMode="auto">
          <a:xfrm>
            <a:off x="2552701" y="37309425"/>
            <a:ext cx="2019300" cy="9403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Lic. Arianna Saday Angel Garcia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Síndica Procuradora</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xdr:txBody>
      </xdr:sp>
      <xdr:sp macro="" textlink="">
        <xdr:nvSpPr>
          <xdr:cNvPr id="9" name="Text Box 8">
            <a:extLst>
              <a:ext uri="{FF2B5EF4-FFF2-40B4-BE49-F238E27FC236}">
                <a16:creationId xmlns:a16="http://schemas.microsoft.com/office/drawing/2014/main" id="{00000000-0008-0000-0500-000009000000}"/>
              </a:ext>
            </a:extLst>
          </xdr:cNvPr>
          <xdr:cNvSpPr txBox="1">
            <a:spLocks noChangeArrowheads="1"/>
          </xdr:cNvSpPr>
        </xdr:nvSpPr>
        <xdr:spPr bwMode="auto">
          <a:xfrm>
            <a:off x="5153024" y="37299899"/>
            <a:ext cx="1971676" cy="103822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L. C. Martín Nava Gudiño</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Tesorero Municipal</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828675</xdr:colOff>
      <xdr:row>44</xdr:row>
      <xdr:rowOff>47625</xdr:rowOff>
    </xdr:from>
    <xdr:to>
      <xdr:col>4</xdr:col>
      <xdr:colOff>605632</xdr:colOff>
      <xdr:row>50</xdr:row>
      <xdr:rowOff>85725</xdr:rowOff>
    </xdr:to>
    <xdr:grpSp>
      <xdr:nvGrpSpPr>
        <xdr:cNvPr id="6" name="Grupo 5">
          <a:extLst>
            <a:ext uri="{FF2B5EF4-FFF2-40B4-BE49-F238E27FC236}">
              <a16:creationId xmlns:a16="http://schemas.microsoft.com/office/drawing/2014/main" id="{00000000-0008-0000-0600-000006000000}"/>
            </a:ext>
          </a:extLst>
        </xdr:cNvPr>
        <xdr:cNvGrpSpPr/>
      </xdr:nvGrpSpPr>
      <xdr:grpSpPr>
        <a:xfrm>
          <a:off x="1362075" y="7639050"/>
          <a:ext cx="7082632" cy="1181100"/>
          <a:chOff x="38100" y="37157025"/>
          <a:chExt cx="7086600" cy="1181100"/>
        </a:xfrm>
      </xdr:grpSpPr>
      <xdr:sp macro="" textlink="">
        <xdr:nvSpPr>
          <xdr:cNvPr id="7" name="Text Box 6">
            <a:extLst>
              <a:ext uri="{FF2B5EF4-FFF2-40B4-BE49-F238E27FC236}">
                <a16:creationId xmlns:a16="http://schemas.microsoft.com/office/drawing/2014/main" id="{00000000-0008-0000-0600-000007000000}"/>
              </a:ext>
            </a:extLst>
          </xdr:cNvPr>
          <xdr:cNvSpPr txBox="1">
            <a:spLocks noChangeArrowheads="1"/>
          </xdr:cNvSpPr>
        </xdr:nvSpPr>
        <xdr:spPr bwMode="auto">
          <a:xfrm>
            <a:off x="38100" y="37157025"/>
            <a:ext cx="2133599" cy="1085850"/>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0" i="0" u="none" strike="noStrike" kern="0" cap="none" spc="0" normalizeH="0" baseline="0" noProof="0">
                <a:ln>
                  <a:noFill/>
                </a:ln>
                <a:solidFill>
                  <a:srgbClr val="000000"/>
                </a:solidFill>
                <a:effectLst/>
                <a:uLnTx/>
                <a:uFillTx/>
                <a:latin typeface="Arial Narrow" panose="020B0606020202030204" pitchFamily="34" charset="0"/>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Lic. Oscar Sanchez Luna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Presidente Municipal</a:t>
            </a:r>
          </a:p>
        </xdr:txBody>
      </xdr:sp>
      <xdr:sp macro="" textlink="">
        <xdr:nvSpPr>
          <xdr:cNvPr id="8" name="Text Box 9">
            <a:extLst>
              <a:ext uri="{FF2B5EF4-FFF2-40B4-BE49-F238E27FC236}">
                <a16:creationId xmlns:a16="http://schemas.microsoft.com/office/drawing/2014/main" id="{00000000-0008-0000-0600-000008000000}"/>
              </a:ext>
            </a:extLst>
          </xdr:cNvPr>
          <xdr:cNvSpPr txBox="1">
            <a:spLocks noChangeArrowheads="1"/>
          </xdr:cNvSpPr>
        </xdr:nvSpPr>
        <xdr:spPr bwMode="auto">
          <a:xfrm>
            <a:off x="2552701" y="37309425"/>
            <a:ext cx="2019300" cy="9403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Lic. Arianna Saday Angel Garcia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Síndica Procuradora</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xdr:txBody>
      </xdr:sp>
      <xdr:sp macro="" textlink="">
        <xdr:nvSpPr>
          <xdr:cNvPr id="9" name="Text Box 8">
            <a:extLst>
              <a:ext uri="{FF2B5EF4-FFF2-40B4-BE49-F238E27FC236}">
                <a16:creationId xmlns:a16="http://schemas.microsoft.com/office/drawing/2014/main" id="{00000000-0008-0000-0600-000009000000}"/>
              </a:ext>
            </a:extLst>
          </xdr:cNvPr>
          <xdr:cNvSpPr txBox="1">
            <a:spLocks noChangeArrowheads="1"/>
          </xdr:cNvSpPr>
        </xdr:nvSpPr>
        <xdr:spPr bwMode="auto">
          <a:xfrm>
            <a:off x="5153024" y="37299899"/>
            <a:ext cx="1971676" cy="103822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L. C. Martín Nava Gudiño</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000" b="1" i="0" u="none" strike="noStrike" kern="0" cap="none" spc="0" normalizeH="0" baseline="0" noProof="0">
                <a:ln>
                  <a:noFill/>
                </a:ln>
                <a:solidFill>
                  <a:srgbClr val="000000"/>
                </a:solidFill>
                <a:effectLst/>
                <a:uLnTx/>
                <a:uFillTx/>
                <a:latin typeface="Arial Narrow" panose="020B0606020202030204" pitchFamily="34" charset="0"/>
                <a:cs typeface="Arial"/>
              </a:rPr>
              <a:t>Tesorero Municipal</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952504</xdr:colOff>
      <xdr:row>65</xdr:row>
      <xdr:rowOff>0</xdr:rowOff>
    </xdr:from>
    <xdr:to>
      <xdr:col>12</xdr:col>
      <xdr:colOff>282746</xdr:colOff>
      <xdr:row>74</xdr:row>
      <xdr:rowOff>114300</xdr:rowOff>
    </xdr:to>
    <xdr:grpSp>
      <xdr:nvGrpSpPr>
        <xdr:cNvPr id="10" name="Grupo 9">
          <a:extLst>
            <a:ext uri="{FF2B5EF4-FFF2-40B4-BE49-F238E27FC236}">
              <a16:creationId xmlns:a16="http://schemas.microsoft.com/office/drawing/2014/main" id="{00000000-0008-0000-0700-00000A000000}"/>
            </a:ext>
          </a:extLst>
        </xdr:cNvPr>
        <xdr:cNvGrpSpPr/>
      </xdr:nvGrpSpPr>
      <xdr:grpSpPr>
        <a:xfrm>
          <a:off x="952504" y="21240750"/>
          <a:ext cx="11934992" cy="1828800"/>
          <a:chOff x="38100" y="37157025"/>
          <a:chExt cx="7086600" cy="1181100"/>
        </a:xfrm>
      </xdr:grpSpPr>
      <xdr:sp macro="" textlink="">
        <xdr:nvSpPr>
          <xdr:cNvPr id="11" name="Text Box 6">
            <a:extLst>
              <a:ext uri="{FF2B5EF4-FFF2-40B4-BE49-F238E27FC236}">
                <a16:creationId xmlns:a16="http://schemas.microsoft.com/office/drawing/2014/main" id="{00000000-0008-0000-0700-00000B000000}"/>
              </a:ext>
            </a:extLst>
          </xdr:cNvPr>
          <xdr:cNvSpPr txBox="1">
            <a:spLocks noChangeArrowheads="1"/>
          </xdr:cNvSpPr>
        </xdr:nvSpPr>
        <xdr:spPr bwMode="auto">
          <a:xfrm>
            <a:off x="38100" y="37157025"/>
            <a:ext cx="2133599" cy="1085850"/>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2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200" b="0" i="0" u="none" strike="noStrike" kern="0" cap="none" spc="0" normalizeH="0" baseline="0" noProof="0">
                <a:ln>
                  <a:noFill/>
                </a:ln>
                <a:solidFill>
                  <a:srgbClr val="000000"/>
                </a:solidFill>
                <a:effectLst/>
                <a:uLnTx/>
                <a:uFillTx/>
                <a:latin typeface="Arial Narrow" panose="020B0606020202030204" pitchFamily="34" charset="0"/>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rPr>
              <a:t>Lic. Oscar Sanchez Luna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rPr>
              <a:t>Presidente Municipal</a:t>
            </a:r>
          </a:p>
        </xdr:txBody>
      </xdr:sp>
      <xdr:sp macro="" textlink="">
        <xdr:nvSpPr>
          <xdr:cNvPr id="12" name="Text Box 9">
            <a:extLst>
              <a:ext uri="{FF2B5EF4-FFF2-40B4-BE49-F238E27FC236}">
                <a16:creationId xmlns:a16="http://schemas.microsoft.com/office/drawing/2014/main" id="{00000000-0008-0000-0700-00000C000000}"/>
              </a:ext>
            </a:extLst>
          </xdr:cNvPr>
          <xdr:cNvSpPr txBox="1">
            <a:spLocks noChangeArrowheads="1"/>
          </xdr:cNvSpPr>
        </xdr:nvSpPr>
        <xdr:spPr bwMode="auto">
          <a:xfrm>
            <a:off x="2552701" y="37309425"/>
            <a:ext cx="2019300" cy="9403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200" b="0"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rPr>
              <a:t>Lic. Arianna Saday Angel Garcia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rPr>
              <a:t>Síndica Procuradora</a:t>
            </a: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endParaRPr>
          </a:p>
        </xdr:txBody>
      </xdr:sp>
      <xdr:sp macro="" textlink="">
        <xdr:nvSpPr>
          <xdr:cNvPr id="13" name="Text Box 8">
            <a:extLst>
              <a:ext uri="{FF2B5EF4-FFF2-40B4-BE49-F238E27FC236}">
                <a16:creationId xmlns:a16="http://schemas.microsoft.com/office/drawing/2014/main" id="{00000000-0008-0000-0700-00000D000000}"/>
              </a:ext>
            </a:extLst>
          </xdr:cNvPr>
          <xdr:cNvSpPr txBox="1">
            <a:spLocks noChangeArrowheads="1"/>
          </xdr:cNvSpPr>
        </xdr:nvSpPr>
        <xdr:spPr bwMode="auto">
          <a:xfrm>
            <a:off x="5153024" y="37299899"/>
            <a:ext cx="1971676" cy="103822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rPr>
              <a:t>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rPr>
              <a:t>L. C. Martín Nava Gudiño</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1200" b="1" i="0" u="none" strike="noStrike" kern="0" cap="none" spc="0" normalizeH="0" baseline="0" noProof="0">
                <a:ln>
                  <a:noFill/>
                </a:ln>
                <a:solidFill>
                  <a:srgbClr val="000000"/>
                </a:solidFill>
                <a:effectLst/>
                <a:uLnTx/>
                <a:uFillTx/>
                <a:latin typeface="Arial Narrow" panose="020B0606020202030204" pitchFamily="34" charset="0"/>
                <a:cs typeface="Arial"/>
              </a:rPr>
              <a:t>Tesorero Municipal</a:t>
            </a:r>
          </a:p>
        </xdr:txBody>
      </xdr:sp>
    </xdr:grpSp>
    <xdr:clientData/>
  </xdr:twoCellAnchor>
  <xdr:twoCellAnchor editAs="oneCell">
    <xdr:from>
      <xdr:col>0</xdr:col>
      <xdr:colOff>222250</xdr:colOff>
      <xdr:row>0</xdr:row>
      <xdr:rowOff>74084</xdr:rowOff>
    </xdr:from>
    <xdr:to>
      <xdr:col>0</xdr:col>
      <xdr:colOff>1393825</xdr:colOff>
      <xdr:row>0</xdr:row>
      <xdr:rowOff>755873</xdr:rowOff>
    </xdr:to>
    <xdr:pic>
      <xdr:nvPicPr>
        <xdr:cNvPr id="6" name="Picture 1" descr="Picture">
          <a:extLst>
            <a:ext uri="{FF2B5EF4-FFF2-40B4-BE49-F238E27FC236}">
              <a16:creationId xmlns:a16="http://schemas.microsoft.com/office/drawing/2014/main" id="{29266DBE-AD5A-4F09-8678-6F7775D65AE9}"/>
            </a:ext>
          </a:extLst>
        </xdr:cNvPr>
        <xdr:cNvPicPr>
          <a:picLocks noChangeAspect="1"/>
        </xdr:cNvPicPr>
      </xdr:nvPicPr>
      <xdr:blipFill>
        <a:blip xmlns:r="http://schemas.openxmlformats.org/officeDocument/2006/relationships" r:embed="rId1"/>
        <a:stretch>
          <a:fillRect/>
        </a:stretch>
      </xdr:blipFill>
      <xdr:spPr>
        <a:xfrm>
          <a:off x="222250" y="74084"/>
          <a:ext cx="1171575" cy="681789"/>
        </a:xfrm>
        <a:prstGeom prst="rect">
          <a:avLst/>
        </a:prstGeom>
      </xdr:spPr>
    </xdr:pic>
    <xdr:clientData/>
  </xdr:twoCellAnchor>
  <xdr:twoCellAnchor editAs="oneCell">
    <xdr:from>
      <xdr:col>12</xdr:col>
      <xdr:colOff>626756</xdr:colOff>
      <xdr:row>0</xdr:row>
      <xdr:rowOff>84668</xdr:rowOff>
    </xdr:from>
    <xdr:to>
      <xdr:col>13</xdr:col>
      <xdr:colOff>827172</xdr:colOff>
      <xdr:row>0</xdr:row>
      <xdr:rowOff>766457</xdr:rowOff>
    </xdr:to>
    <xdr:pic>
      <xdr:nvPicPr>
        <xdr:cNvPr id="7" name="Picture 1" descr="Picture">
          <a:extLst>
            <a:ext uri="{FF2B5EF4-FFF2-40B4-BE49-F238E27FC236}">
              <a16:creationId xmlns:a16="http://schemas.microsoft.com/office/drawing/2014/main" id="{C379E23C-2E7E-4668-B936-206DA77D27B0}"/>
            </a:ext>
          </a:extLst>
        </xdr:cNvPr>
        <xdr:cNvPicPr>
          <a:picLocks noChangeAspect="1"/>
        </xdr:cNvPicPr>
      </xdr:nvPicPr>
      <xdr:blipFill>
        <a:blip xmlns:r="http://schemas.openxmlformats.org/officeDocument/2006/relationships" r:embed="rId2"/>
        <a:stretch>
          <a:fillRect/>
        </a:stretch>
      </xdr:blipFill>
      <xdr:spPr>
        <a:xfrm>
          <a:off x="13284423" y="84668"/>
          <a:ext cx="1174082" cy="68178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61"/>
  <sheetViews>
    <sheetView workbookViewId="0">
      <selection sqref="A1:B1"/>
    </sheetView>
  </sheetViews>
  <sheetFormatPr baseColWidth="10" defaultColWidth="11.42578125" defaultRowHeight="15" x14ac:dyDescent="0.25"/>
  <cols>
    <col min="1" max="1" width="7.7109375" style="150" bestFit="1" customWidth="1"/>
    <col min="2" max="2" width="83.85546875" style="150" customWidth="1"/>
    <col min="3" max="3" width="17.28515625" style="150" bestFit="1" customWidth="1"/>
    <col min="4" max="4" width="11.42578125" style="150"/>
    <col min="5" max="5" width="12.7109375" style="150" bestFit="1" customWidth="1"/>
    <col min="6" max="16384" width="11.42578125" style="150"/>
  </cols>
  <sheetData>
    <row r="1" spans="1:3" ht="24" customHeight="1" thickBot="1" x14ac:dyDescent="0.3">
      <c r="A1" s="293" t="s">
        <v>1190</v>
      </c>
      <c r="B1" s="294"/>
      <c r="C1" s="260"/>
    </row>
    <row r="2" spans="1:3" x14ac:dyDescent="0.25">
      <c r="A2" s="289" t="s">
        <v>907</v>
      </c>
      <c r="B2" s="289" t="s">
        <v>0</v>
      </c>
      <c r="C2" s="291" t="s">
        <v>908</v>
      </c>
    </row>
    <row r="3" spans="1:3" ht="15.75" thickBot="1" x14ac:dyDescent="0.3">
      <c r="A3" s="290"/>
      <c r="B3" s="290"/>
      <c r="C3" s="292"/>
    </row>
    <row r="4" spans="1:3" ht="15.75" x14ac:dyDescent="0.25">
      <c r="A4" s="171">
        <v>1</v>
      </c>
      <c r="B4" s="151" t="s">
        <v>909</v>
      </c>
      <c r="C4" s="152">
        <f>C8+C10+C12+C13+C14+C15+C19+C29</f>
        <v>192254.27</v>
      </c>
    </row>
    <row r="5" spans="1:3" s="1" customFormat="1" ht="15.75" x14ac:dyDescent="0.25">
      <c r="A5" s="153">
        <v>1.1000000000000001</v>
      </c>
      <c r="B5" s="78" t="s">
        <v>910</v>
      </c>
      <c r="C5" s="154">
        <f>SUM(C6:C7)</f>
        <v>0</v>
      </c>
    </row>
    <row r="6" spans="1:3" ht="15.75" x14ac:dyDescent="0.25">
      <c r="A6" s="155" t="s">
        <v>911</v>
      </c>
      <c r="B6" s="77" t="s">
        <v>912</v>
      </c>
      <c r="C6" s="156">
        <f>PROYECCION!Q10</f>
        <v>0</v>
      </c>
    </row>
    <row r="7" spans="1:3" ht="30" x14ac:dyDescent="0.25">
      <c r="A7" s="155" t="s">
        <v>913</v>
      </c>
      <c r="B7" s="157" t="s">
        <v>1034</v>
      </c>
      <c r="C7" s="158">
        <f>PROYECCION!Q21</f>
        <v>0</v>
      </c>
    </row>
    <row r="8" spans="1:3" ht="15.75" x14ac:dyDescent="0.25">
      <c r="A8" s="153">
        <v>1.2</v>
      </c>
      <c r="B8" s="78" t="s">
        <v>914</v>
      </c>
      <c r="C8" s="154">
        <f>SUM(C9)</f>
        <v>84945.97</v>
      </c>
    </row>
    <row r="9" spans="1:3" customFormat="1" ht="15.75" x14ac:dyDescent="0.25">
      <c r="A9" s="155" t="s">
        <v>915</v>
      </c>
      <c r="B9" s="77" t="s">
        <v>916</v>
      </c>
      <c r="C9" s="156">
        <f>PROYECCION!Q27</f>
        <v>84945.97</v>
      </c>
    </row>
    <row r="10" spans="1:3" s="1" customFormat="1" ht="16.5" customHeight="1" x14ac:dyDescent="0.25">
      <c r="A10" s="153">
        <v>1.3</v>
      </c>
      <c r="B10" s="78" t="s">
        <v>917</v>
      </c>
      <c r="C10" s="154">
        <f>SUM(C11)</f>
        <v>958.18</v>
      </c>
    </row>
    <row r="11" spans="1:3" customFormat="1" ht="16.5" customHeight="1" x14ac:dyDescent="0.25">
      <c r="A11" s="155" t="s">
        <v>918</v>
      </c>
      <c r="B11" s="77" t="s">
        <v>919</v>
      </c>
      <c r="C11" s="156">
        <f>PROYECCION!Q51</f>
        <v>958.18</v>
      </c>
    </row>
    <row r="12" spans="1:3" s="1" customFormat="1" ht="15.75" x14ac:dyDescent="0.25">
      <c r="A12" s="153">
        <v>1.4</v>
      </c>
      <c r="B12" s="78" t="s">
        <v>920</v>
      </c>
      <c r="C12" s="154">
        <f>PROYECCION!Q52</f>
        <v>0</v>
      </c>
    </row>
    <row r="13" spans="1:3" s="1" customFormat="1" ht="15.75" x14ac:dyDescent="0.25">
      <c r="A13" s="153">
        <v>1.5</v>
      </c>
      <c r="B13" s="78" t="s">
        <v>921</v>
      </c>
      <c r="C13" s="154">
        <f>PROYECCION!Q53</f>
        <v>0</v>
      </c>
    </row>
    <row r="14" spans="1:3" s="1" customFormat="1" ht="15.75" x14ac:dyDescent="0.25">
      <c r="A14" s="153">
        <v>1.6</v>
      </c>
      <c r="B14" s="78" t="s">
        <v>922</v>
      </c>
      <c r="C14" s="154">
        <f>PROYECCION!Q54</f>
        <v>0</v>
      </c>
    </row>
    <row r="15" spans="1:3" s="1" customFormat="1" ht="15.75" x14ac:dyDescent="0.25">
      <c r="A15" s="153">
        <v>1.7</v>
      </c>
      <c r="B15" s="78" t="s">
        <v>923</v>
      </c>
      <c r="C15" s="154">
        <f>SUM(C16:C18)</f>
        <v>15736.53</v>
      </c>
    </row>
    <row r="16" spans="1:3" customFormat="1" ht="15.75" x14ac:dyDescent="0.25">
      <c r="A16" s="155" t="s">
        <v>924</v>
      </c>
      <c r="B16" s="77" t="s">
        <v>925</v>
      </c>
      <c r="C16" s="156">
        <f>PROYECCION!Q56</f>
        <v>0</v>
      </c>
    </row>
    <row r="17" spans="1:5" customFormat="1" ht="15.75" x14ac:dyDescent="0.25">
      <c r="A17" s="155" t="s">
        <v>926</v>
      </c>
      <c r="B17" s="77" t="s">
        <v>927</v>
      </c>
      <c r="C17" s="156">
        <f>PROYECCION!Q58</f>
        <v>15736.53</v>
      </c>
    </row>
    <row r="18" spans="1:5" customFormat="1" ht="15.75" x14ac:dyDescent="0.25">
      <c r="A18" s="155" t="s">
        <v>928</v>
      </c>
      <c r="B18" s="77" t="s">
        <v>929</v>
      </c>
      <c r="C18" s="156">
        <f>PROYECCION!Q60</f>
        <v>0</v>
      </c>
    </row>
    <row r="19" spans="1:5" s="1" customFormat="1" ht="15.75" x14ac:dyDescent="0.25">
      <c r="A19" s="153">
        <v>1.8</v>
      </c>
      <c r="B19" s="78" t="s">
        <v>930</v>
      </c>
      <c r="C19" s="154">
        <f>C20+C25</f>
        <v>88397</v>
      </c>
    </row>
    <row r="20" spans="1:5" s="1" customFormat="1" ht="15.75" x14ac:dyDescent="0.25">
      <c r="A20" s="153" t="s">
        <v>931</v>
      </c>
      <c r="B20" s="78" t="s">
        <v>932</v>
      </c>
      <c r="C20" s="154">
        <f>SUM(C21:C24)</f>
        <v>88397</v>
      </c>
    </row>
    <row r="21" spans="1:5" customFormat="1" ht="15.75" x14ac:dyDescent="0.25">
      <c r="A21" s="155" t="s">
        <v>933</v>
      </c>
      <c r="B21" s="77" t="s">
        <v>934</v>
      </c>
      <c r="C21" s="156">
        <f>PROYECCION!Q64</f>
        <v>0</v>
      </c>
      <c r="E21" s="1"/>
    </row>
    <row r="22" spans="1:5" customFormat="1" ht="15.75" x14ac:dyDescent="0.25">
      <c r="A22" s="155" t="s">
        <v>935</v>
      </c>
      <c r="B22" s="77" t="s">
        <v>1191</v>
      </c>
      <c r="C22" s="156">
        <f>PROYECCION!Q80</f>
        <v>0</v>
      </c>
      <c r="E22" s="1"/>
    </row>
    <row r="23" spans="1:5" customFormat="1" ht="15.75" x14ac:dyDescent="0.25">
      <c r="A23" s="155" t="s">
        <v>936</v>
      </c>
      <c r="B23" s="77" t="s">
        <v>937</v>
      </c>
      <c r="C23" s="156">
        <f>PROYECCION!Q84</f>
        <v>47269.35</v>
      </c>
      <c r="E23" s="1"/>
    </row>
    <row r="24" spans="1:5" customFormat="1" ht="15.75" x14ac:dyDescent="0.25">
      <c r="A24" s="155" t="s">
        <v>938</v>
      </c>
      <c r="B24" s="77" t="s">
        <v>939</v>
      </c>
      <c r="C24" s="156">
        <f>PROYECCION!Q96</f>
        <v>41127.65</v>
      </c>
      <c r="E24" s="1"/>
    </row>
    <row r="25" spans="1:5" customFormat="1" ht="15.75" x14ac:dyDescent="0.25">
      <c r="A25" s="153" t="s">
        <v>1035</v>
      </c>
      <c r="B25" s="78" t="s">
        <v>1036</v>
      </c>
      <c r="C25" s="154">
        <f>SUM(C26:C28)</f>
        <v>0</v>
      </c>
      <c r="E25" s="1"/>
    </row>
    <row r="26" spans="1:5" customFormat="1" ht="15.75" x14ac:dyDescent="0.25">
      <c r="A26" s="155" t="s">
        <v>936</v>
      </c>
      <c r="B26" s="77" t="s">
        <v>940</v>
      </c>
      <c r="C26" s="156">
        <f>PROYECCION!Q114</f>
        <v>0</v>
      </c>
      <c r="E26" s="1"/>
    </row>
    <row r="27" spans="1:5" customFormat="1" ht="15.75" x14ac:dyDescent="0.25">
      <c r="A27" s="155" t="s">
        <v>938</v>
      </c>
      <c r="B27" s="77" t="s">
        <v>941</v>
      </c>
      <c r="C27" s="156">
        <f>PROYECCION!Q118</f>
        <v>0</v>
      </c>
      <c r="E27" s="1"/>
    </row>
    <row r="28" spans="1:5" customFormat="1" ht="15.75" x14ac:dyDescent="0.25">
      <c r="A28" s="155" t="s">
        <v>942</v>
      </c>
      <c r="B28" s="77" t="s">
        <v>943</v>
      </c>
      <c r="C28" s="156">
        <f>PROYECCION!Q121</f>
        <v>0</v>
      </c>
    </row>
    <row r="29" spans="1:5" s="1" customFormat="1" ht="30" x14ac:dyDescent="0.25">
      <c r="A29" s="153">
        <v>1.9</v>
      </c>
      <c r="B29" s="159" t="s">
        <v>944</v>
      </c>
      <c r="C29" s="169">
        <f>SUM(C30)</f>
        <v>2216.5899999999997</v>
      </c>
    </row>
    <row r="30" spans="1:5" customFormat="1" ht="15.75" x14ac:dyDescent="0.25">
      <c r="A30" s="155" t="s">
        <v>945</v>
      </c>
      <c r="B30" s="157" t="s">
        <v>946</v>
      </c>
      <c r="C30" s="156">
        <f>PROYECCION!Q126</f>
        <v>2216.5899999999997</v>
      </c>
    </row>
    <row r="31" spans="1:5" s="1" customFormat="1" ht="15.75" x14ac:dyDescent="0.25">
      <c r="A31" s="171">
        <v>2</v>
      </c>
      <c r="B31" s="151" t="s">
        <v>118</v>
      </c>
      <c r="C31" s="152">
        <f>SUM(C32+C33+C34+C35+C36)</f>
        <v>0</v>
      </c>
    </row>
    <row r="32" spans="1:5" s="1" customFormat="1" ht="15.75" x14ac:dyDescent="0.25">
      <c r="A32" s="153">
        <v>2.1</v>
      </c>
      <c r="B32" s="78" t="s">
        <v>947</v>
      </c>
      <c r="C32" s="154">
        <f>PROYECCION!Q128</f>
        <v>0</v>
      </c>
    </row>
    <row r="33" spans="1:3" s="1" customFormat="1" ht="15.75" x14ac:dyDescent="0.25">
      <c r="A33" s="153">
        <v>2.2000000000000002</v>
      </c>
      <c r="B33" s="78" t="s">
        <v>948</v>
      </c>
      <c r="C33" s="154">
        <f>PROYECCION!Q129</f>
        <v>0</v>
      </c>
    </row>
    <row r="34" spans="1:3" s="1" customFormat="1" ht="15.75" x14ac:dyDescent="0.25">
      <c r="A34" s="153">
        <v>2.2999999999999998</v>
      </c>
      <c r="B34" s="78" t="s">
        <v>949</v>
      </c>
      <c r="C34" s="154">
        <f>PROYECCION!Q130</f>
        <v>0</v>
      </c>
    </row>
    <row r="35" spans="1:3" s="1" customFormat="1" ht="15.75" x14ac:dyDescent="0.25">
      <c r="A35" s="153">
        <v>2.4</v>
      </c>
      <c r="B35" s="78" t="s">
        <v>1197</v>
      </c>
      <c r="C35" s="154">
        <f>PROYECCION!Q131</f>
        <v>0</v>
      </c>
    </row>
    <row r="36" spans="1:3" s="1" customFormat="1" ht="15.75" x14ac:dyDescent="0.25">
      <c r="A36" s="153">
        <v>2.5</v>
      </c>
      <c r="B36" s="78" t="s">
        <v>950</v>
      </c>
      <c r="C36" s="154">
        <f>PROYECCION!Q132</f>
        <v>0</v>
      </c>
    </row>
    <row r="37" spans="1:3" s="1" customFormat="1" ht="15.75" x14ac:dyDescent="0.25">
      <c r="A37" s="171">
        <v>3</v>
      </c>
      <c r="B37" s="151" t="s">
        <v>124</v>
      </c>
      <c r="C37" s="152">
        <f>C38+C39</f>
        <v>0</v>
      </c>
    </row>
    <row r="38" spans="1:3" s="1" customFormat="1" ht="15.75" x14ac:dyDescent="0.25">
      <c r="A38" s="153">
        <v>3.1</v>
      </c>
      <c r="B38" s="78" t="s">
        <v>1198</v>
      </c>
      <c r="C38" s="154">
        <f>PROYECCION!Q134</f>
        <v>0</v>
      </c>
    </row>
    <row r="39" spans="1:3" s="1" customFormat="1" ht="30" x14ac:dyDescent="0.25">
      <c r="A39" s="153">
        <v>3.9</v>
      </c>
      <c r="B39" s="159" t="s">
        <v>1196</v>
      </c>
      <c r="C39" s="154">
        <f>SUM(C40)</f>
        <v>0</v>
      </c>
    </row>
    <row r="40" spans="1:3" customFormat="1" ht="15.75" x14ac:dyDescent="0.25">
      <c r="A40" s="155" t="s">
        <v>951</v>
      </c>
      <c r="B40" s="157" t="s">
        <v>1037</v>
      </c>
      <c r="C40" s="156">
        <f>PROYECCION!Q137</f>
        <v>0</v>
      </c>
    </row>
    <row r="41" spans="1:3" ht="15.75" x14ac:dyDescent="0.25">
      <c r="A41" s="172">
        <v>4</v>
      </c>
      <c r="B41" s="151" t="s">
        <v>129</v>
      </c>
      <c r="C41" s="152" t="e">
        <f>C42+C44+C45+C53+C67+C71</f>
        <v>#REF!</v>
      </c>
    </row>
    <row r="42" spans="1:3" s="1" customFormat="1" ht="15.75" x14ac:dyDescent="0.25">
      <c r="A42" s="153">
        <v>4.0999999999999996</v>
      </c>
      <c r="B42" s="78" t="s">
        <v>1195</v>
      </c>
      <c r="C42" s="154">
        <f>SUM(C43:C43)</f>
        <v>64381.18</v>
      </c>
    </row>
    <row r="43" spans="1:3" customFormat="1" ht="15.75" x14ac:dyDescent="0.25">
      <c r="A43" s="155" t="s">
        <v>952</v>
      </c>
      <c r="B43" s="77" t="s">
        <v>1192</v>
      </c>
      <c r="C43" s="156">
        <f>PROYECCION!Q140</f>
        <v>64381.18</v>
      </c>
    </row>
    <row r="44" spans="1:3" s="1" customFormat="1" ht="15.75" x14ac:dyDescent="0.25">
      <c r="A44" s="153">
        <v>4.2</v>
      </c>
      <c r="B44" s="78" t="s">
        <v>1193</v>
      </c>
      <c r="C44" s="154">
        <v>0</v>
      </c>
    </row>
    <row r="45" spans="1:3" s="1" customFormat="1" ht="15.75" x14ac:dyDescent="0.25">
      <c r="A45" s="153">
        <v>4.3</v>
      </c>
      <c r="B45" s="78" t="s">
        <v>1194</v>
      </c>
      <c r="C45" s="154">
        <f>SUM(C46:C52)</f>
        <v>6076172.1799999997</v>
      </c>
    </row>
    <row r="46" spans="1:3" customFormat="1" ht="15.75" x14ac:dyDescent="0.25">
      <c r="A46" s="155" t="s">
        <v>953</v>
      </c>
      <c r="B46" s="77" t="s">
        <v>954</v>
      </c>
      <c r="C46" s="156">
        <f>PROYECCION!Q157</f>
        <v>0</v>
      </c>
    </row>
    <row r="47" spans="1:3" customFormat="1" ht="15.75" x14ac:dyDescent="0.25">
      <c r="A47" s="155" t="s">
        <v>955</v>
      </c>
      <c r="B47" s="77" t="s">
        <v>956</v>
      </c>
      <c r="C47" s="156">
        <f>PROYECCION!Q175</f>
        <v>0</v>
      </c>
    </row>
    <row r="48" spans="1:3" customFormat="1" ht="15.75" x14ac:dyDescent="0.25">
      <c r="A48" s="155" t="s">
        <v>957</v>
      </c>
      <c r="B48" s="77" t="s">
        <v>963</v>
      </c>
      <c r="C48" s="156">
        <f>PROYECCION!Q186</f>
        <v>627158.32999999984</v>
      </c>
    </row>
    <row r="49" spans="1:5" customFormat="1" ht="15.75" x14ac:dyDescent="0.25">
      <c r="A49" s="155" t="s">
        <v>958</v>
      </c>
      <c r="B49" s="77" t="s">
        <v>1038</v>
      </c>
      <c r="C49" s="156">
        <f>PROYECCION!Q214</f>
        <v>5071073.17</v>
      </c>
    </row>
    <row r="50" spans="1:5" customFormat="1" ht="30" x14ac:dyDescent="0.25">
      <c r="A50" s="155" t="s">
        <v>959</v>
      </c>
      <c r="B50" s="157" t="s">
        <v>1245</v>
      </c>
      <c r="C50" s="156">
        <f>PROYECCION!Q279</f>
        <v>0</v>
      </c>
    </row>
    <row r="51" spans="1:5" customFormat="1" ht="15.75" x14ac:dyDescent="0.25">
      <c r="A51" s="155" t="s">
        <v>960</v>
      </c>
      <c r="B51" s="77" t="s">
        <v>961</v>
      </c>
      <c r="C51" s="156">
        <f>PROYECCION!Q290</f>
        <v>0</v>
      </c>
    </row>
    <row r="52" spans="1:5" customFormat="1" ht="15.75" x14ac:dyDescent="0.25">
      <c r="A52" s="155" t="s">
        <v>962</v>
      </c>
      <c r="B52" s="77" t="s">
        <v>1039</v>
      </c>
      <c r="C52" s="156">
        <f>PROYECCION!Q322</f>
        <v>377940.68000000005</v>
      </c>
    </row>
    <row r="53" spans="1:5" s="1" customFormat="1" ht="15.75" x14ac:dyDescent="0.25">
      <c r="A53" s="153">
        <v>4.4000000000000004</v>
      </c>
      <c r="B53" s="78" t="s">
        <v>964</v>
      </c>
      <c r="C53" s="154" t="e">
        <f>SUM(C54:C66)</f>
        <v>#REF!</v>
      </c>
      <c r="E53"/>
    </row>
    <row r="54" spans="1:5" customFormat="1" ht="30" x14ac:dyDescent="0.25">
      <c r="A54" s="155" t="s">
        <v>965</v>
      </c>
      <c r="B54" s="157" t="s">
        <v>1044</v>
      </c>
      <c r="C54" s="158">
        <f>PROYECCION!Q353</f>
        <v>3694.2599999999998</v>
      </c>
    </row>
    <row r="55" spans="1:5" customFormat="1" ht="15.75" x14ac:dyDescent="0.25">
      <c r="A55" s="155" t="s">
        <v>966</v>
      </c>
      <c r="B55" s="157" t="s">
        <v>1045</v>
      </c>
      <c r="C55" s="156">
        <f>PROYECCION!Q456</f>
        <v>0</v>
      </c>
    </row>
    <row r="56" spans="1:5" customFormat="1" ht="15.75" x14ac:dyDescent="0.25">
      <c r="A56" s="155" t="s">
        <v>967</v>
      </c>
      <c r="B56" s="157" t="s">
        <v>1046</v>
      </c>
      <c r="C56" s="156">
        <f>PROYECCION!Q466</f>
        <v>0</v>
      </c>
    </row>
    <row r="57" spans="1:5" customFormat="1" ht="30" x14ac:dyDescent="0.25">
      <c r="A57" s="155" t="s">
        <v>968</v>
      </c>
      <c r="B57" s="157" t="s">
        <v>1047</v>
      </c>
      <c r="C57" s="156">
        <f>PROYECCION!Q468</f>
        <v>6423.38</v>
      </c>
    </row>
    <row r="58" spans="1:5" customFormat="1" ht="15.75" x14ac:dyDescent="0.25">
      <c r="A58" s="155" t="s">
        <v>969</v>
      </c>
      <c r="B58" s="157" t="s">
        <v>1048</v>
      </c>
      <c r="C58" s="156">
        <f>PROYECCION!Q475</f>
        <v>0</v>
      </c>
    </row>
    <row r="59" spans="1:5" customFormat="1" ht="15.75" x14ac:dyDescent="0.25">
      <c r="A59" s="155" t="s">
        <v>970</v>
      </c>
      <c r="B59" s="157" t="s">
        <v>1049</v>
      </c>
      <c r="C59" s="156">
        <f>PROYECCION!Q495</f>
        <v>0</v>
      </c>
    </row>
    <row r="60" spans="1:5" customFormat="1" ht="15.75" x14ac:dyDescent="0.25">
      <c r="A60" s="155" t="s">
        <v>971</v>
      </c>
      <c r="B60" s="157" t="s">
        <v>1050</v>
      </c>
      <c r="C60" s="156">
        <f>PROYECCION!Q496</f>
        <v>28439.48</v>
      </c>
    </row>
    <row r="61" spans="1:5" customFormat="1" ht="15.75" x14ac:dyDescent="0.25">
      <c r="A61" s="155" t="s">
        <v>973</v>
      </c>
      <c r="B61" s="157" t="s">
        <v>1051</v>
      </c>
      <c r="C61" s="156">
        <f>PROYECCION!Q522</f>
        <v>8277.6299999999992</v>
      </c>
    </row>
    <row r="62" spans="1:5" customFormat="1" ht="45" x14ac:dyDescent="0.25">
      <c r="A62" s="155" t="s">
        <v>974</v>
      </c>
      <c r="B62" s="157" t="s">
        <v>1052</v>
      </c>
      <c r="C62" s="156">
        <f>PROYECCION!Q574</f>
        <v>411458.62488888885</v>
      </c>
    </row>
    <row r="63" spans="1:5" customFormat="1" ht="30" x14ac:dyDescent="0.25">
      <c r="A63" s="155" t="s">
        <v>1040</v>
      </c>
      <c r="B63" s="157" t="s">
        <v>1053</v>
      </c>
      <c r="C63" s="156" t="e">
        <f>PROYECCION!#REF!</f>
        <v>#REF!</v>
      </c>
    </row>
    <row r="64" spans="1:5" customFormat="1" ht="15.75" x14ac:dyDescent="0.25">
      <c r="A64" s="155" t="s">
        <v>1041</v>
      </c>
      <c r="B64" s="157" t="s">
        <v>972</v>
      </c>
      <c r="C64" s="156">
        <f>PROYECCION!Q701</f>
        <v>55289.26</v>
      </c>
    </row>
    <row r="65" spans="1:5" customFormat="1" ht="15.75" x14ac:dyDescent="0.25">
      <c r="A65" s="155" t="s">
        <v>1042</v>
      </c>
      <c r="B65" s="157" t="s">
        <v>1054</v>
      </c>
      <c r="C65" s="156">
        <f>PROYECCION!Q703</f>
        <v>0</v>
      </c>
    </row>
    <row r="66" spans="1:5" customFormat="1" ht="15.75" x14ac:dyDescent="0.25">
      <c r="A66" s="155" t="s">
        <v>1043</v>
      </c>
      <c r="B66" s="157" t="s">
        <v>1055</v>
      </c>
      <c r="C66" s="156">
        <f>PROYECCION!S712</f>
        <v>0</v>
      </c>
    </row>
    <row r="67" spans="1:5" s="1" customFormat="1" ht="15.75" x14ac:dyDescent="0.25">
      <c r="A67" s="153">
        <v>4.5</v>
      </c>
      <c r="B67" s="78" t="s">
        <v>975</v>
      </c>
      <c r="C67" s="154" t="e">
        <f>SUM(C68:C70)</f>
        <v>#REF!</v>
      </c>
    </row>
    <row r="68" spans="1:5" customFormat="1" ht="15.75" x14ac:dyDescent="0.25">
      <c r="A68" s="155" t="s">
        <v>1056</v>
      </c>
      <c r="B68" s="77" t="s">
        <v>925</v>
      </c>
      <c r="C68" s="156" t="e">
        <f>PROYECCION!#REF!</f>
        <v>#REF!</v>
      </c>
    </row>
    <row r="69" spans="1:5" customFormat="1" ht="15.75" x14ac:dyDescent="0.25">
      <c r="A69" s="155" t="s">
        <v>1057</v>
      </c>
      <c r="B69" s="77" t="s">
        <v>927</v>
      </c>
      <c r="C69" s="156" t="e">
        <f>PROYECCION!#REF!</f>
        <v>#REF!</v>
      </c>
    </row>
    <row r="70" spans="1:5" customFormat="1" ht="15.75" x14ac:dyDescent="0.25">
      <c r="A70" s="155" t="s">
        <v>1058</v>
      </c>
      <c r="B70" s="77" t="s">
        <v>929</v>
      </c>
      <c r="C70" s="156" t="e">
        <f>PROYECCION!#REF!</f>
        <v>#REF!</v>
      </c>
    </row>
    <row r="71" spans="1:5" s="1" customFormat="1" ht="30" x14ac:dyDescent="0.25">
      <c r="A71" s="153">
        <v>4.9000000000000004</v>
      </c>
      <c r="B71" s="159" t="s">
        <v>976</v>
      </c>
      <c r="C71" s="169" t="e">
        <f>SUM(C72)</f>
        <v>#REF!</v>
      </c>
    </row>
    <row r="72" spans="1:5" customFormat="1" x14ac:dyDescent="0.25">
      <c r="A72" s="155" t="s">
        <v>1059</v>
      </c>
      <c r="B72" s="157" t="s">
        <v>1060</v>
      </c>
      <c r="C72" s="158" t="e">
        <f>PROYECCION!#REF!</f>
        <v>#REF!</v>
      </c>
      <c r="E72" s="1"/>
    </row>
    <row r="73" spans="1:5" s="1" customFormat="1" ht="15.75" x14ac:dyDescent="0.25">
      <c r="A73" s="171">
        <v>5</v>
      </c>
      <c r="B73" s="151" t="s">
        <v>563</v>
      </c>
      <c r="C73" s="152">
        <f>C74+C92+C93</f>
        <v>315853.49</v>
      </c>
    </row>
    <row r="74" spans="1:5" s="1" customFormat="1" ht="15.75" x14ac:dyDescent="0.25">
      <c r="A74" s="153">
        <v>5.0999999999999996</v>
      </c>
      <c r="B74" s="78" t="s">
        <v>977</v>
      </c>
      <c r="C74" s="154">
        <f>SUM(C75:C91)</f>
        <v>315853.49</v>
      </c>
    </row>
    <row r="75" spans="1:5" customFormat="1" ht="15.75" x14ac:dyDescent="0.25">
      <c r="A75" s="155" t="s">
        <v>978</v>
      </c>
      <c r="B75" s="77" t="s">
        <v>979</v>
      </c>
      <c r="C75" s="156">
        <f>PROYECCION!Q735</f>
        <v>8281.8599999999988</v>
      </c>
    </row>
    <row r="76" spans="1:5" customFormat="1" ht="15.75" x14ac:dyDescent="0.25">
      <c r="A76" s="155" t="s">
        <v>980</v>
      </c>
      <c r="B76" s="77" t="s">
        <v>981</v>
      </c>
      <c r="C76" s="156">
        <f>PROYECCION!Q758</f>
        <v>0</v>
      </c>
    </row>
    <row r="77" spans="1:5" customFormat="1" ht="15.75" x14ac:dyDescent="0.25">
      <c r="A77" s="155" t="s">
        <v>982</v>
      </c>
      <c r="B77" s="77" t="s">
        <v>1061</v>
      </c>
      <c r="C77" s="156">
        <f>PROYECCION!Q781</f>
        <v>0</v>
      </c>
    </row>
    <row r="78" spans="1:5" customFormat="1" ht="15.75" x14ac:dyDescent="0.25">
      <c r="A78" s="155" t="s">
        <v>983</v>
      </c>
      <c r="B78" s="77" t="s">
        <v>1062</v>
      </c>
      <c r="C78" s="156">
        <f>PROYECCION!Q786</f>
        <v>0</v>
      </c>
    </row>
    <row r="79" spans="1:5" customFormat="1" ht="15.75" x14ac:dyDescent="0.25">
      <c r="A79" s="155" t="s">
        <v>985</v>
      </c>
      <c r="B79" s="77" t="s">
        <v>1063</v>
      </c>
      <c r="C79" s="156">
        <f>PROYECCION!Q801</f>
        <v>15781.43</v>
      </c>
    </row>
    <row r="80" spans="1:5" customFormat="1" ht="15.75" x14ac:dyDescent="0.25">
      <c r="A80" s="155" t="s">
        <v>1074</v>
      </c>
      <c r="B80" s="77" t="s">
        <v>1064</v>
      </c>
      <c r="C80" s="156">
        <f>PROYECCION!Q807</f>
        <v>0</v>
      </c>
    </row>
    <row r="81" spans="1:3" customFormat="1" ht="15.75" x14ac:dyDescent="0.25">
      <c r="A81" s="155" t="s">
        <v>1075</v>
      </c>
      <c r="B81" s="77" t="s">
        <v>1065</v>
      </c>
      <c r="C81" s="156">
        <f>PROYECCION!Q813</f>
        <v>0</v>
      </c>
    </row>
    <row r="82" spans="1:3" customFormat="1" ht="15.75" x14ac:dyDescent="0.25">
      <c r="A82" s="155" t="s">
        <v>1076</v>
      </c>
      <c r="B82" s="77" t="s">
        <v>1066</v>
      </c>
      <c r="C82" s="156">
        <f>PROYECCION!Q814</f>
        <v>0</v>
      </c>
    </row>
    <row r="83" spans="1:3" customFormat="1" ht="15.75" x14ac:dyDescent="0.25">
      <c r="A83" s="155" t="s">
        <v>1077</v>
      </c>
      <c r="B83" s="77" t="s">
        <v>1067</v>
      </c>
      <c r="C83" s="156">
        <f>PROYECCION!Q815</f>
        <v>0</v>
      </c>
    </row>
    <row r="84" spans="1:3" customFormat="1" ht="15.75" x14ac:dyDescent="0.25">
      <c r="A84" s="155" t="s">
        <v>1078</v>
      </c>
      <c r="B84" s="77" t="s">
        <v>1068</v>
      </c>
      <c r="C84" s="156">
        <f>PROYECCION!Q816</f>
        <v>0</v>
      </c>
    </row>
    <row r="85" spans="1:3" customFormat="1" ht="15.75" x14ac:dyDescent="0.25">
      <c r="A85" s="155" t="s">
        <v>1079</v>
      </c>
      <c r="B85" s="77" t="s">
        <v>1069</v>
      </c>
      <c r="C85" s="156">
        <f>PROYECCION!Q819</f>
        <v>0</v>
      </c>
    </row>
    <row r="86" spans="1:3" customFormat="1" ht="15.75" x14ac:dyDescent="0.25">
      <c r="A86" s="155" t="s">
        <v>1080</v>
      </c>
      <c r="B86" s="77" t="s">
        <v>1070</v>
      </c>
      <c r="C86" s="156">
        <f>PROYECCION!Q824</f>
        <v>0</v>
      </c>
    </row>
    <row r="87" spans="1:3" customFormat="1" ht="15.75" x14ac:dyDescent="0.25">
      <c r="A87" s="155" t="s">
        <v>1081</v>
      </c>
      <c r="B87" s="77" t="s">
        <v>1071</v>
      </c>
      <c r="C87" s="156">
        <f>PROYECCION!Q829</f>
        <v>0</v>
      </c>
    </row>
    <row r="88" spans="1:3" customFormat="1" ht="15.75" x14ac:dyDescent="0.25">
      <c r="A88" s="155" t="s">
        <v>1082</v>
      </c>
      <c r="B88" s="77" t="s">
        <v>1072</v>
      </c>
      <c r="C88" s="156">
        <f>PROYECCION!Q832</f>
        <v>0</v>
      </c>
    </row>
    <row r="89" spans="1:3" customFormat="1" ht="15.75" x14ac:dyDescent="0.25">
      <c r="A89" s="155" t="s">
        <v>1083</v>
      </c>
      <c r="B89" s="77" t="s">
        <v>1073</v>
      </c>
      <c r="C89" s="156">
        <f>PROYECCION!Q833</f>
        <v>222103.03</v>
      </c>
    </row>
    <row r="90" spans="1:3" customFormat="1" ht="15.75" x14ac:dyDescent="0.25">
      <c r="A90" s="155" t="s">
        <v>1084</v>
      </c>
      <c r="B90" s="77" t="s">
        <v>984</v>
      </c>
      <c r="C90" s="156">
        <f>PROYECCION!Q841</f>
        <v>0</v>
      </c>
    </row>
    <row r="91" spans="1:3" customFormat="1" ht="15.75" x14ac:dyDescent="0.25">
      <c r="A91" s="155" t="s">
        <v>1085</v>
      </c>
      <c r="B91" s="77" t="s">
        <v>986</v>
      </c>
      <c r="C91" s="156">
        <f>PROYECCION!Q842</f>
        <v>69687.17</v>
      </c>
    </row>
    <row r="92" spans="1:3" s="1" customFormat="1" ht="15.75" x14ac:dyDescent="0.25">
      <c r="A92" s="153">
        <v>5.2</v>
      </c>
      <c r="B92" s="78" t="s">
        <v>987</v>
      </c>
      <c r="C92" s="154">
        <v>0</v>
      </c>
    </row>
    <row r="93" spans="1:3" s="1" customFormat="1" ht="30" x14ac:dyDescent="0.25">
      <c r="A93" s="153">
        <v>5.9</v>
      </c>
      <c r="B93" s="159" t="s">
        <v>988</v>
      </c>
      <c r="C93" s="169">
        <f>SUM(C94)</f>
        <v>0</v>
      </c>
    </row>
    <row r="94" spans="1:3" s="1" customFormat="1" ht="15.75" x14ac:dyDescent="0.25">
      <c r="A94" s="155" t="s">
        <v>1086</v>
      </c>
      <c r="B94" s="157" t="s">
        <v>1087</v>
      </c>
      <c r="C94" s="156">
        <f>PROYECCION!Q860</f>
        <v>0</v>
      </c>
    </row>
    <row r="95" spans="1:3" s="1" customFormat="1" ht="15.75" x14ac:dyDescent="0.25">
      <c r="A95" s="171">
        <v>6</v>
      </c>
      <c r="B95" s="151" t="s">
        <v>674</v>
      </c>
      <c r="C95" s="152">
        <f>C96+C109+C110+C111</f>
        <v>11945.100000000002</v>
      </c>
    </row>
    <row r="96" spans="1:3" s="1" customFormat="1" ht="15.75" x14ac:dyDescent="0.25">
      <c r="A96" s="153">
        <v>6.1</v>
      </c>
      <c r="B96" s="78" t="s">
        <v>989</v>
      </c>
      <c r="C96" s="154">
        <f>SUM(C97:C108)</f>
        <v>11945.100000000002</v>
      </c>
    </row>
    <row r="97" spans="1:5" customFormat="1" ht="15.75" x14ac:dyDescent="0.25">
      <c r="A97" s="155" t="s">
        <v>990</v>
      </c>
      <c r="B97" s="77" t="s">
        <v>1088</v>
      </c>
      <c r="C97" s="156">
        <f>PROYECCION!Q863</f>
        <v>0</v>
      </c>
      <c r="E97" s="1"/>
    </row>
    <row r="98" spans="1:5" customFormat="1" ht="15.75" x14ac:dyDescent="0.25">
      <c r="A98" s="155" t="s">
        <v>991</v>
      </c>
      <c r="B98" s="77" t="s">
        <v>925</v>
      </c>
      <c r="C98" s="156">
        <f>PROYECCION!Q864</f>
        <v>11945.100000000002</v>
      </c>
      <c r="E98" s="1"/>
    </row>
    <row r="99" spans="1:5" customFormat="1" ht="15.75" x14ac:dyDescent="0.25">
      <c r="A99" s="155" t="s">
        <v>1096</v>
      </c>
      <c r="B99" s="77" t="s">
        <v>1089</v>
      </c>
      <c r="C99" s="156">
        <f>PROYECCION!Q1008</f>
        <v>0</v>
      </c>
      <c r="E99" s="1"/>
    </row>
    <row r="100" spans="1:5" customFormat="1" ht="15.75" x14ac:dyDescent="0.25">
      <c r="A100" s="155" t="s">
        <v>1097</v>
      </c>
      <c r="B100" s="77" t="s">
        <v>1090</v>
      </c>
      <c r="C100" s="156">
        <f>PROYECCION!Q1016</f>
        <v>0</v>
      </c>
      <c r="E100" s="1"/>
    </row>
    <row r="101" spans="1:5" customFormat="1" ht="15.75" x14ac:dyDescent="0.25">
      <c r="A101" s="155" t="s">
        <v>1098</v>
      </c>
      <c r="B101" s="77" t="s">
        <v>1091</v>
      </c>
      <c r="C101" s="156">
        <f>PROYECCION!Q1018</f>
        <v>0</v>
      </c>
      <c r="E101" s="1"/>
    </row>
    <row r="102" spans="1:5" customFormat="1" ht="15.75" x14ac:dyDescent="0.25">
      <c r="A102" s="155" t="s">
        <v>1099</v>
      </c>
      <c r="B102" s="77" t="s">
        <v>1092</v>
      </c>
      <c r="C102" s="156">
        <f>PROYECCION!Q1019</f>
        <v>0</v>
      </c>
      <c r="E102" s="1"/>
    </row>
    <row r="103" spans="1:5" customFormat="1" ht="15.75" x14ac:dyDescent="0.25">
      <c r="A103" s="155" t="s">
        <v>1100</v>
      </c>
      <c r="B103" s="77" t="s">
        <v>1093</v>
      </c>
      <c r="C103" s="156">
        <f>PROYECCION!Q1026</f>
        <v>0</v>
      </c>
      <c r="E103" s="1"/>
    </row>
    <row r="104" spans="1:5" customFormat="1" ht="15.75" x14ac:dyDescent="0.25">
      <c r="A104" s="155" t="s">
        <v>992</v>
      </c>
      <c r="B104" s="77" t="s">
        <v>1094</v>
      </c>
      <c r="C104" s="156">
        <f>PROYECCION!Q1028</f>
        <v>0</v>
      </c>
      <c r="E104" s="1"/>
    </row>
    <row r="105" spans="1:5" customFormat="1" ht="15.75" x14ac:dyDescent="0.25">
      <c r="A105" s="155" t="s">
        <v>1101</v>
      </c>
      <c r="B105" s="77" t="s">
        <v>1095</v>
      </c>
      <c r="C105" s="156">
        <f>PROYECCION!Q1033</f>
        <v>0</v>
      </c>
      <c r="E105" s="1"/>
    </row>
    <row r="106" spans="1:5" customFormat="1" ht="15.75" x14ac:dyDescent="0.25">
      <c r="A106" s="155" t="s">
        <v>1103</v>
      </c>
      <c r="B106" s="77" t="s">
        <v>1005</v>
      </c>
      <c r="C106" s="156">
        <f>PROYECCION!Q1038</f>
        <v>0</v>
      </c>
      <c r="E106" s="1"/>
    </row>
    <row r="107" spans="1:5" customFormat="1" ht="15.75" x14ac:dyDescent="0.25">
      <c r="A107" s="155" t="s">
        <v>1104</v>
      </c>
      <c r="B107" s="77" t="s">
        <v>1244</v>
      </c>
      <c r="C107" s="156">
        <f>PROYECCION!Q1041</f>
        <v>0</v>
      </c>
      <c r="E107" s="1"/>
    </row>
    <row r="108" spans="1:5" customFormat="1" ht="15.75" x14ac:dyDescent="0.25">
      <c r="A108" s="155" t="s">
        <v>1105</v>
      </c>
      <c r="B108" s="77" t="s">
        <v>1102</v>
      </c>
      <c r="C108" s="156">
        <f>PROYECCION!Q1042</f>
        <v>0</v>
      </c>
      <c r="E108" s="1"/>
    </row>
    <row r="109" spans="1:5" s="1" customFormat="1" ht="15.75" x14ac:dyDescent="0.25">
      <c r="A109" s="153">
        <v>6.2</v>
      </c>
      <c r="B109" s="78" t="s">
        <v>993</v>
      </c>
      <c r="C109" s="154">
        <f>PROYECCION!Q1044</f>
        <v>0</v>
      </c>
    </row>
    <row r="110" spans="1:5" s="1" customFormat="1" ht="15.75" x14ac:dyDescent="0.25">
      <c r="A110" s="153">
        <v>6.3</v>
      </c>
      <c r="B110" s="78" t="s">
        <v>994</v>
      </c>
      <c r="C110" s="154">
        <f>PROYECCION!Q1049</f>
        <v>0</v>
      </c>
    </row>
    <row r="111" spans="1:5" s="1" customFormat="1" ht="30" x14ac:dyDescent="0.25">
      <c r="A111" s="153">
        <v>6.9</v>
      </c>
      <c r="B111" s="159" t="s">
        <v>995</v>
      </c>
      <c r="C111" s="169">
        <f>SUM(C112)</f>
        <v>0</v>
      </c>
    </row>
    <row r="112" spans="1:5" s="1" customFormat="1" ht="15.75" x14ac:dyDescent="0.25">
      <c r="A112" s="155" t="s">
        <v>1107</v>
      </c>
      <c r="B112" s="157" t="s">
        <v>1108</v>
      </c>
      <c r="C112" s="156">
        <f>PROYECCION!Q1051</f>
        <v>0</v>
      </c>
    </row>
    <row r="113" spans="1:3" s="1" customFormat="1" ht="15.75" x14ac:dyDescent="0.25">
      <c r="A113" s="171">
        <v>7</v>
      </c>
      <c r="B113" s="151" t="s">
        <v>996</v>
      </c>
      <c r="C113" s="152">
        <f>C114+C115+C116+C117+C118+C119+C120+C121+C122</f>
        <v>0</v>
      </c>
    </row>
    <row r="114" spans="1:3" s="1" customFormat="1" ht="30" x14ac:dyDescent="0.25">
      <c r="A114" s="153">
        <v>7.1</v>
      </c>
      <c r="B114" s="159" t="s">
        <v>997</v>
      </c>
      <c r="C114" s="154">
        <v>0</v>
      </c>
    </row>
    <row r="115" spans="1:3" s="1" customFormat="1" ht="15.75" x14ac:dyDescent="0.25">
      <c r="A115" s="153">
        <v>7.2</v>
      </c>
      <c r="B115" s="159" t="s">
        <v>998</v>
      </c>
      <c r="C115" s="154">
        <v>0</v>
      </c>
    </row>
    <row r="116" spans="1:3" s="1" customFormat="1" ht="30" x14ac:dyDescent="0.25">
      <c r="A116" s="153">
        <v>7.3</v>
      </c>
      <c r="B116" s="159" t="s">
        <v>999</v>
      </c>
      <c r="C116" s="154">
        <v>0</v>
      </c>
    </row>
    <row r="117" spans="1:3" s="1" customFormat="1" ht="30" x14ac:dyDescent="0.25">
      <c r="A117" s="153">
        <v>7.4</v>
      </c>
      <c r="B117" s="159" t="s">
        <v>1000</v>
      </c>
      <c r="C117" s="154">
        <v>0</v>
      </c>
    </row>
    <row r="118" spans="1:3" s="1" customFormat="1" ht="30" x14ac:dyDescent="0.25">
      <c r="A118" s="153">
        <v>7.5</v>
      </c>
      <c r="B118" s="159" t="s">
        <v>1001</v>
      </c>
      <c r="C118" s="154">
        <v>0</v>
      </c>
    </row>
    <row r="119" spans="1:3" s="1" customFormat="1" ht="30" x14ac:dyDescent="0.25">
      <c r="A119" s="153">
        <v>7.6</v>
      </c>
      <c r="B119" s="159" t="s">
        <v>1002</v>
      </c>
      <c r="C119" s="154">
        <v>0</v>
      </c>
    </row>
    <row r="120" spans="1:3" s="1" customFormat="1" ht="30" x14ac:dyDescent="0.25">
      <c r="A120" s="153">
        <v>7.7</v>
      </c>
      <c r="B120" s="159" t="s">
        <v>1003</v>
      </c>
      <c r="C120" s="154">
        <v>0</v>
      </c>
    </row>
    <row r="121" spans="1:3" s="1" customFormat="1" ht="30" x14ac:dyDescent="0.25">
      <c r="A121" s="153">
        <v>7.8</v>
      </c>
      <c r="B121" s="159" t="s">
        <v>1004</v>
      </c>
      <c r="C121" s="154">
        <v>0</v>
      </c>
    </row>
    <row r="122" spans="1:3" s="1" customFormat="1" ht="15" customHeight="1" x14ac:dyDescent="0.25">
      <c r="A122" s="153">
        <v>7.9</v>
      </c>
      <c r="B122" s="159" t="s">
        <v>1005</v>
      </c>
      <c r="C122" s="154">
        <v>0</v>
      </c>
    </row>
    <row r="123" spans="1:3" s="1" customFormat="1" ht="30" x14ac:dyDescent="0.25">
      <c r="A123" s="171">
        <v>8</v>
      </c>
      <c r="B123" s="160" t="s">
        <v>1006</v>
      </c>
      <c r="C123" s="152">
        <f>C124+C136+C142+C146+C147</f>
        <v>139254123.83000001</v>
      </c>
    </row>
    <row r="124" spans="1:3" s="1" customFormat="1" ht="15.75" x14ac:dyDescent="0.25">
      <c r="A124" s="153">
        <v>8.1</v>
      </c>
      <c r="B124" s="78" t="s">
        <v>1007</v>
      </c>
      <c r="C124" s="154">
        <f>C125</f>
        <v>49229604.540000007</v>
      </c>
    </row>
    <row r="125" spans="1:3" customFormat="1" ht="15.75" x14ac:dyDescent="0.25">
      <c r="A125" s="153" t="s">
        <v>1008</v>
      </c>
      <c r="B125" s="78" t="s">
        <v>1117</v>
      </c>
      <c r="C125" s="154">
        <f>SUM(C126:C135)</f>
        <v>49229604.540000007</v>
      </c>
    </row>
    <row r="126" spans="1:3" customFormat="1" ht="15.75" x14ac:dyDescent="0.25">
      <c r="A126" s="155" t="s">
        <v>1125</v>
      </c>
      <c r="B126" s="77" t="s">
        <v>1009</v>
      </c>
      <c r="C126" s="156">
        <f>PROYECCION!Q1070</f>
        <v>38701186.009999998</v>
      </c>
    </row>
    <row r="127" spans="1:3" customFormat="1" ht="15.75" x14ac:dyDescent="0.25">
      <c r="A127" s="155" t="s">
        <v>1126</v>
      </c>
      <c r="B127" s="77" t="s">
        <v>1010</v>
      </c>
      <c r="C127" s="156">
        <f>PROYECCION!Q1071</f>
        <v>6427608.9100000001</v>
      </c>
    </row>
    <row r="128" spans="1:3" customFormat="1" ht="15.75" x14ac:dyDescent="0.25">
      <c r="A128" s="155" t="s">
        <v>1127</v>
      </c>
      <c r="B128" s="77" t="s">
        <v>1011</v>
      </c>
      <c r="C128" s="156">
        <f>PROYECCION!Q1072</f>
        <v>1096435</v>
      </c>
    </row>
    <row r="129" spans="1:3" customFormat="1" ht="15.75" x14ac:dyDescent="0.25">
      <c r="A129" s="155" t="s">
        <v>1128</v>
      </c>
      <c r="B129" s="77" t="s">
        <v>1118</v>
      </c>
      <c r="C129" s="156">
        <f>PROYECCION!Q1073</f>
        <v>1844100.67</v>
      </c>
    </row>
    <row r="130" spans="1:3" customFormat="1" ht="15.75" x14ac:dyDescent="0.25">
      <c r="A130" s="155" t="s">
        <v>1129</v>
      </c>
      <c r="B130" s="77" t="s">
        <v>1119</v>
      </c>
      <c r="C130" s="156">
        <f>PROYECCION!Q1074</f>
        <v>49545.06</v>
      </c>
    </row>
    <row r="131" spans="1:3" customFormat="1" ht="15.75" x14ac:dyDescent="0.25">
      <c r="A131" s="155" t="s">
        <v>1130</v>
      </c>
      <c r="B131" s="77" t="s">
        <v>1120</v>
      </c>
      <c r="C131" s="156">
        <f>PROYECCION!Q1075</f>
        <v>583703.03</v>
      </c>
    </row>
    <row r="132" spans="1:3" customFormat="1" ht="15.75" x14ac:dyDescent="0.25">
      <c r="A132" s="155" t="s">
        <v>1131</v>
      </c>
      <c r="B132" s="77" t="s">
        <v>1121</v>
      </c>
      <c r="C132" s="156">
        <f>PROYECCION!Q1077</f>
        <v>147250.85999999999</v>
      </c>
    </row>
    <row r="133" spans="1:3" customFormat="1" ht="15.75" x14ac:dyDescent="0.25">
      <c r="A133" s="155" t="s">
        <v>1132</v>
      </c>
      <c r="B133" s="77" t="s">
        <v>1122</v>
      </c>
      <c r="C133" s="156">
        <f>PROYECCION!Q1078</f>
        <v>230033.6</v>
      </c>
    </row>
    <row r="134" spans="1:3" customFormat="1" ht="15.75" x14ac:dyDescent="0.25">
      <c r="A134" s="155" t="s">
        <v>1133</v>
      </c>
      <c r="B134" s="77" t="s">
        <v>1123</v>
      </c>
      <c r="C134" s="156">
        <f>PROYECCION!Q1079</f>
        <v>149741.4</v>
      </c>
    </row>
    <row r="135" spans="1:3" customFormat="1" ht="15.75" x14ac:dyDescent="0.25">
      <c r="A135" s="155" t="s">
        <v>1134</v>
      </c>
      <c r="B135" s="77" t="s">
        <v>1124</v>
      </c>
      <c r="C135" s="156">
        <f>PROYECCION!Q1080</f>
        <v>0</v>
      </c>
    </row>
    <row r="136" spans="1:3" s="1" customFormat="1" ht="15.75" x14ac:dyDescent="0.25">
      <c r="A136" s="153">
        <v>8.1999999999999993</v>
      </c>
      <c r="B136" s="78" t="s">
        <v>1012</v>
      </c>
      <c r="C136" s="154">
        <f>C137</f>
        <v>90024519.290000007</v>
      </c>
    </row>
    <row r="137" spans="1:3" customFormat="1" ht="15.75" x14ac:dyDescent="0.25">
      <c r="A137" s="153" t="s">
        <v>1013</v>
      </c>
      <c r="B137" s="78" t="s">
        <v>1135</v>
      </c>
      <c r="C137" s="154">
        <f>SUM(C138:C141)</f>
        <v>90024519.290000007</v>
      </c>
    </row>
    <row r="138" spans="1:3" customFormat="1" ht="15.75" x14ac:dyDescent="0.25">
      <c r="A138" s="155" t="s">
        <v>1136</v>
      </c>
      <c r="B138" s="77" t="s">
        <v>1014</v>
      </c>
      <c r="C138" s="156">
        <f>PROYECCION!Q1085</f>
        <v>65786678.880000003</v>
      </c>
    </row>
    <row r="139" spans="1:3" customFormat="1" ht="15.75" x14ac:dyDescent="0.25">
      <c r="A139" s="155" t="s">
        <v>1137</v>
      </c>
      <c r="B139" s="77" t="s">
        <v>1015</v>
      </c>
      <c r="C139" s="156">
        <f>PROYECCION!Q1086</f>
        <v>24237840.41</v>
      </c>
    </row>
    <row r="140" spans="1:3" customFormat="1" ht="15.75" x14ac:dyDescent="0.25">
      <c r="A140" s="155" t="s">
        <v>1140</v>
      </c>
      <c r="B140" s="77" t="s">
        <v>1138</v>
      </c>
      <c r="C140" s="156">
        <f>PROYECCION!Q1087</f>
        <v>0</v>
      </c>
    </row>
    <row r="141" spans="1:3" customFormat="1" ht="15.75" x14ac:dyDescent="0.25">
      <c r="A141" s="155" t="s">
        <v>1141</v>
      </c>
      <c r="B141" s="77" t="s">
        <v>1139</v>
      </c>
      <c r="C141" s="156">
        <f>PROYECCION!Q1088</f>
        <v>0</v>
      </c>
    </row>
    <row r="142" spans="1:3" s="1" customFormat="1" ht="15.75" x14ac:dyDescent="0.25">
      <c r="A142" s="153">
        <v>8.3000000000000007</v>
      </c>
      <c r="B142" s="78" t="s">
        <v>1016</v>
      </c>
      <c r="C142" s="154">
        <f>C143+C144</f>
        <v>0</v>
      </c>
    </row>
    <row r="143" spans="1:3" s="1" customFormat="1" ht="15.75" x14ac:dyDescent="0.25">
      <c r="A143" s="153" t="s">
        <v>1017</v>
      </c>
      <c r="B143" s="78" t="s">
        <v>1007</v>
      </c>
      <c r="C143" s="154">
        <v>0</v>
      </c>
    </row>
    <row r="144" spans="1:3" s="1" customFormat="1" ht="15.75" x14ac:dyDescent="0.25">
      <c r="A144" s="153" t="s">
        <v>1142</v>
      </c>
      <c r="B144" s="78" t="s">
        <v>1012</v>
      </c>
      <c r="C144" s="154">
        <f>C145</f>
        <v>0</v>
      </c>
    </row>
    <row r="145" spans="1:5" customFormat="1" ht="15.75" x14ac:dyDescent="0.25">
      <c r="A145" s="155" t="s">
        <v>1143</v>
      </c>
      <c r="B145" s="77" t="s">
        <v>1018</v>
      </c>
      <c r="C145" s="156">
        <f>PROYECCION!Q1098</f>
        <v>0</v>
      </c>
    </row>
    <row r="146" spans="1:5" s="1" customFormat="1" ht="15.75" x14ac:dyDescent="0.25">
      <c r="A146" s="153">
        <v>8.4</v>
      </c>
      <c r="B146" s="78" t="s">
        <v>1019</v>
      </c>
      <c r="C146" s="154">
        <v>0</v>
      </c>
    </row>
    <row r="147" spans="1:5" s="1" customFormat="1" ht="15.75" x14ac:dyDescent="0.25">
      <c r="A147" s="153">
        <v>8.5</v>
      </c>
      <c r="B147" s="78" t="s">
        <v>1020</v>
      </c>
      <c r="C147" s="154">
        <v>0</v>
      </c>
    </row>
    <row r="148" spans="1:5" s="1" customFormat="1" ht="15.75" x14ac:dyDescent="0.25">
      <c r="A148" s="171">
        <v>9</v>
      </c>
      <c r="B148" s="151" t="s">
        <v>1021</v>
      </c>
      <c r="C148" s="152">
        <f>C149+C150+C151+C152+C153+C154+C155</f>
        <v>0</v>
      </c>
    </row>
    <row r="149" spans="1:5" s="1" customFormat="1" ht="15.75" x14ac:dyDescent="0.25">
      <c r="A149" s="153">
        <v>9.1</v>
      </c>
      <c r="B149" s="78" t="s">
        <v>1022</v>
      </c>
      <c r="C149" s="154">
        <v>0</v>
      </c>
    </row>
    <row r="150" spans="1:5" s="1" customFormat="1" ht="15.75" x14ac:dyDescent="0.25">
      <c r="A150" s="153">
        <v>9.1999999999999993</v>
      </c>
      <c r="B150" s="78" t="s">
        <v>1023</v>
      </c>
      <c r="C150" s="154">
        <v>0</v>
      </c>
    </row>
    <row r="151" spans="1:5" s="1" customFormat="1" ht="15.75" x14ac:dyDescent="0.25">
      <c r="A151" s="153">
        <v>9.3000000000000007</v>
      </c>
      <c r="B151" s="78" t="s">
        <v>1024</v>
      </c>
      <c r="C151" s="154">
        <v>0</v>
      </c>
    </row>
    <row r="152" spans="1:5" s="1" customFormat="1" ht="15.75" x14ac:dyDescent="0.25">
      <c r="A152" s="153">
        <v>9.4</v>
      </c>
      <c r="B152" s="78" t="s">
        <v>1025</v>
      </c>
      <c r="C152" s="154">
        <v>0</v>
      </c>
    </row>
    <row r="153" spans="1:5" s="1" customFormat="1" ht="15.75" x14ac:dyDescent="0.25">
      <c r="A153" s="153">
        <v>9.5</v>
      </c>
      <c r="B153" s="78" t="s">
        <v>1026</v>
      </c>
      <c r="C153" s="154">
        <v>0</v>
      </c>
    </row>
    <row r="154" spans="1:5" s="1" customFormat="1" ht="15.75" x14ac:dyDescent="0.25">
      <c r="A154" s="153">
        <v>9.6</v>
      </c>
      <c r="B154" s="161" t="s">
        <v>1027</v>
      </c>
      <c r="C154" s="162">
        <v>0</v>
      </c>
    </row>
    <row r="155" spans="1:5" s="1" customFormat="1" ht="15.75" x14ac:dyDescent="0.25">
      <c r="A155" s="153">
        <v>9.6999999999999993</v>
      </c>
      <c r="B155" s="161" t="s">
        <v>1028</v>
      </c>
      <c r="C155" s="162">
        <v>0</v>
      </c>
    </row>
    <row r="156" spans="1:5" ht="15.75" x14ac:dyDescent="0.25">
      <c r="A156" s="171">
        <v>0</v>
      </c>
      <c r="B156" s="151" t="s">
        <v>888</v>
      </c>
      <c r="C156" s="152">
        <f>C157+C158+C159</f>
        <v>0</v>
      </c>
    </row>
    <row r="157" spans="1:5" s="1" customFormat="1" ht="15.75" x14ac:dyDescent="0.25">
      <c r="A157" s="153">
        <v>0.1</v>
      </c>
      <c r="B157" s="78" t="s">
        <v>1029</v>
      </c>
      <c r="C157" s="154">
        <v>0</v>
      </c>
    </row>
    <row r="158" spans="1:5" s="1" customFormat="1" ht="15.75" x14ac:dyDescent="0.25">
      <c r="A158" s="153">
        <v>0.2</v>
      </c>
      <c r="B158" s="161" t="s">
        <v>1030</v>
      </c>
      <c r="C158" s="162">
        <v>0</v>
      </c>
    </row>
    <row r="159" spans="1:5" s="1" customFormat="1" ht="15.75" x14ac:dyDescent="0.25">
      <c r="A159" s="163">
        <v>0.3</v>
      </c>
      <c r="B159" s="161" t="s">
        <v>1031</v>
      </c>
      <c r="C159" s="162">
        <v>0</v>
      </c>
    </row>
    <row r="160" spans="1:5" ht="16.5" thickBot="1" x14ac:dyDescent="0.3">
      <c r="A160" s="164"/>
      <c r="B160" s="165" t="s">
        <v>1032</v>
      </c>
      <c r="C160" s="166" t="e">
        <f>C4+C31+C37+C41+C73+C95+C123+C148+C156</f>
        <v>#REF!</v>
      </c>
      <c r="E160" s="167"/>
    </row>
    <row r="161" spans="2:2" x14ac:dyDescent="0.25">
      <c r="B161" s="168" t="s">
        <v>1033</v>
      </c>
    </row>
  </sheetData>
  <mergeCells count="4">
    <mergeCell ref="A2:A3"/>
    <mergeCell ref="B2:B3"/>
    <mergeCell ref="C2:C3"/>
    <mergeCell ref="A1:B1"/>
  </mergeCells>
  <pageMargins left="0.51181102362204722" right="0.51181102362204722" top="0.74803149606299213" bottom="0.15748031496062992" header="0.31496062992125984" footer="0.31496062992125984"/>
  <pageSetup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8"/>
  <sheetViews>
    <sheetView topLeftCell="A123" zoomScale="120" zoomScaleNormal="120" workbookViewId="0">
      <selection activeCell="C129" sqref="C129"/>
    </sheetView>
  </sheetViews>
  <sheetFormatPr baseColWidth="10" defaultColWidth="11.42578125" defaultRowHeight="15" x14ac:dyDescent="0.25"/>
  <cols>
    <col min="1" max="1" width="7.7109375" style="150" bestFit="1" customWidth="1"/>
    <col min="2" max="2" width="83.85546875" style="150" customWidth="1"/>
    <col min="3" max="3" width="17.28515625" style="150" bestFit="1" customWidth="1"/>
    <col min="4" max="4" width="12.28515625" style="150" bestFit="1" customWidth="1"/>
    <col min="5" max="5" width="18.5703125" style="150" customWidth="1"/>
    <col min="6" max="6" width="16.7109375" style="150" customWidth="1"/>
    <col min="7" max="7" width="16.140625" style="150" bestFit="1" customWidth="1"/>
    <col min="8" max="16384" width="11.42578125" style="150"/>
  </cols>
  <sheetData>
    <row r="1" spans="1:4" ht="24" customHeight="1" x14ac:dyDescent="0.25">
      <c r="A1" s="300" t="s">
        <v>1359</v>
      </c>
      <c r="B1" s="301"/>
      <c r="C1" s="302"/>
    </row>
    <row r="2" spans="1:4" ht="24" customHeight="1" x14ac:dyDescent="0.25">
      <c r="A2" s="297" t="s">
        <v>1248</v>
      </c>
      <c r="B2" s="298"/>
      <c r="C2" s="299"/>
    </row>
    <row r="3" spans="1:4" ht="24" customHeight="1" thickBot="1" x14ac:dyDescent="0.3">
      <c r="A3" s="303" t="s">
        <v>1360</v>
      </c>
      <c r="B3" s="304"/>
      <c r="C3" s="305"/>
    </row>
    <row r="4" spans="1:4" x14ac:dyDescent="0.25">
      <c r="A4" s="295" t="s">
        <v>907</v>
      </c>
      <c r="B4" s="295" t="s">
        <v>0</v>
      </c>
      <c r="C4" s="296" t="s">
        <v>1249</v>
      </c>
    </row>
    <row r="5" spans="1:4" ht="15.75" thickBot="1" x14ac:dyDescent="0.3">
      <c r="A5" s="290"/>
      <c r="B5" s="290"/>
      <c r="C5" s="292"/>
    </row>
    <row r="6" spans="1:4" ht="15.75" x14ac:dyDescent="0.25">
      <c r="A6" s="171">
        <v>1</v>
      </c>
      <c r="B6" s="151" t="s">
        <v>909</v>
      </c>
      <c r="C6" s="152">
        <v>192254.27</v>
      </c>
      <c r="D6" s="167">
        <f>+C6</f>
        <v>192254.27</v>
      </c>
    </row>
    <row r="7" spans="1:4" s="1" customFormat="1" ht="15.75" x14ac:dyDescent="0.25">
      <c r="A7" s="153">
        <v>1.1000000000000001</v>
      </c>
      <c r="B7" s="78" t="s">
        <v>910</v>
      </c>
      <c r="C7" s="154">
        <v>0</v>
      </c>
    </row>
    <row r="8" spans="1:4" ht="15.75" x14ac:dyDescent="0.25">
      <c r="A8" s="155" t="s">
        <v>911</v>
      </c>
      <c r="B8" s="77" t="s">
        <v>912</v>
      </c>
      <c r="C8" s="156">
        <v>0</v>
      </c>
    </row>
    <row r="9" spans="1:4" ht="30" x14ac:dyDescent="0.25">
      <c r="A9" s="155" t="s">
        <v>913</v>
      </c>
      <c r="B9" s="157" t="s">
        <v>1247</v>
      </c>
      <c r="C9" s="158">
        <v>0</v>
      </c>
    </row>
    <row r="10" spans="1:4" ht="15.75" x14ac:dyDescent="0.25">
      <c r="A10" s="153">
        <v>1.2</v>
      </c>
      <c r="B10" s="78" t="s">
        <v>914</v>
      </c>
      <c r="C10" s="154">
        <v>84945.97</v>
      </c>
    </row>
    <row r="11" spans="1:4" customFormat="1" ht="15.75" x14ac:dyDescent="0.25">
      <c r="A11" s="155" t="s">
        <v>915</v>
      </c>
      <c r="B11" s="77" t="s">
        <v>916</v>
      </c>
      <c r="C11" s="156">
        <v>84945.97</v>
      </c>
    </row>
    <row r="12" spans="1:4" s="1" customFormat="1" ht="16.5" customHeight="1" x14ac:dyDescent="0.25">
      <c r="A12" s="153">
        <v>1.3</v>
      </c>
      <c r="B12" s="78" t="s">
        <v>917</v>
      </c>
      <c r="C12" s="154">
        <v>958.18</v>
      </c>
    </row>
    <row r="13" spans="1:4" customFormat="1" ht="16.5" customHeight="1" x14ac:dyDescent="0.25">
      <c r="A13" s="155" t="s">
        <v>918</v>
      </c>
      <c r="B13" s="77" t="s">
        <v>919</v>
      </c>
      <c r="C13" s="156">
        <v>958.18</v>
      </c>
    </row>
    <row r="14" spans="1:4" s="1" customFormat="1" ht="15.75" x14ac:dyDescent="0.25">
      <c r="A14" s="153">
        <v>1.4</v>
      </c>
      <c r="B14" s="78" t="s">
        <v>920</v>
      </c>
      <c r="C14" s="154">
        <v>0</v>
      </c>
    </row>
    <row r="15" spans="1:4" s="1" customFormat="1" ht="15.75" x14ac:dyDescent="0.25">
      <c r="A15" s="153">
        <v>1.5</v>
      </c>
      <c r="B15" s="78" t="s">
        <v>921</v>
      </c>
      <c r="C15" s="154">
        <v>0</v>
      </c>
    </row>
    <row r="16" spans="1:4" s="1" customFormat="1" ht="15.75" x14ac:dyDescent="0.25">
      <c r="A16" s="153">
        <v>1.6</v>
      </c>
      <c r="B16" s="78" t="s">
        <v>922</v>
      </c>
      <c r="C16" s="154">
        <v>0</v>
      </c>
    </row>
    <row r="17" spans="1:5" s="1" customFormat="1" ht="15.75" x14ac:dyDescent="0.25">
      <c r="A17" s="153">
        <v>1.7</v>
      </c>
      <c r="B17" s="78" t="s">
        <v>923</v>
      </c>
      <c r="C17" s="154">
        <v>15736.53</v>
      </c>
    </row>
    <row r="18" spans="1:5" customFormat="1" ht="15.75" x14ac:dyDescent="0.25">
      <c r="A18" s="155" t="s">
        <v>924</v>
      </c>
      <c r="B18" s="77" t="s">
        <v>925</v>
      </c>
      <c r="C18" s="156">
        <v>0</v>
      </c>
    </row>
    <row r="19" spans="1:5" customFormat="1" ht="15.75" x14ac:dyDescent="0.25">
      <c r="A19" s="155" t="s">
        <v>926</v>
      </c>
      <c r="B19" s="77" t="s">
        <v>927</v>
      </c>
      <c r="C19" s="156">
        <v>15736.53</v>
      </c>
    </row>
    <row r="20" spans="1:5" customFormat="1" ht="15.75" x14ac:dyDescent="0.25">
      <c r="A20" s="155" t="s">
        <v>928</v>
      </c>
      <c r="B20" s="77" t="s">
        <v>929</v>
      </c>
      <c r="C20" s="156">
        <v>0</v>
      </c>
    </row>
    <row r="21" spans="1:5" s="1" customFormat="1" ht="15.75" x14ac:dyDescent="0.25">
      <c r="A21" s="153">
        <v>1.8</v>
      </c>
      <c r="B21" s="78" t="s">
        <v>930</v>
      </c>
      <c r="C21" s="154">
        <v>88397</v>
      </c>
    </row>
    <row r="22" spans="1:5" s="1" customFormat="1" ht="15.75" x14ac:dyDescent="0.25">
      <c r="A22" s="153" t="s">
        <v>931</v>
      </c>
      <c r="B22" s="78" t="s">
        <v>932</v>
      </c>
      <c r="C22" s="154">
        <v>88397</v>
      </c>
    </row>
    <row r="23" spans="1:5" customFormat="1" ht="15.75" x14ac:dyDescent="0.25">
      <c r="A23" s="155" t="s">
        <v>933</v>
      </c>
      <c r="B23" s="77" t="s">
        <v>934</v>
      </c>
      <c r="C23" s="156">
        <v>0</v>
      </c>
      <c r="E23" s="1"/>
    </row>
    <row r="24" spans="1:5" customFormat="1" ht="15.75" x14ac:dyDescent="0.25">
      <c r="A24" s="155" t="s">
        <v>935</v>
      </c>
      <c r="B24" s="77" t="s">
        <v>1191</v>
      </c>
      <c r="C24" s="156">
        <v>0</v>
      </c>
      <c r="E24" s="1"/>
    </row>
    <row r="25" spans="1:5" customFormat="1" ht="15.75" x14ac:dyDescent="0.25">
      <c r="A25" s="155" t="s">
        <v>936</v>
      </c>
      <c r="B25" s="77" t="s">
        <v>937</v>
      </c>
      <c r="C25" s="156">
        <v>47269.35</v>
      </c>
      <c r="E25" s="1"/>
    </row>
    <row r="26" spans="1:5" customFormat="1" ht="15.75" x14ac:dyDescent="0.25">
      <c r="A26" s="155" t="s">
        <v>938</v>
      </c>
      <c r="B26" s="77" t="s">
        <v>939</v>
      </c>
      <c r="C26" s="156">
        <v>41127.65</v>
      </c>
      <c r="E26" s="1"/>
    </row>
    <row r="27" spans="1:5" customFormat="1" ht="15.75" x14ac:dyDescent="0.25">
      <c r="A27" s="153" t="s">
        <v>1035</v>
      </c>
      <c r="B27" s="78" t="s">
        <v>1036</v>
      </c>
      <c r="C27" s="154">
        <v>0</v>
      </c>
      <c r="E27" s="1"/>
    </row>
    <row r="28" spans="1:5" customFormat="1" ht="15.75" x14ac:dyDescent="0.25">
      <c r="A28" s="155" t="s">
        <v>936</v>
      </c>
      <c r="B28" s="77" t="s">
        <v>940</v>
      </c>
      <c r="C28" s="156">
        <v>0</v>
      </c>
      <c r="E28" s="1"/>
    </row>
    <row r="29" spans="1:5" customFormat="1" ht="15.75" x14ac:dyDescent="0.25">
      <c r="A29" s="155" t="s">
        <v>938</v>
      </c>
      <c r="B29" s="77" t="s">
        <v>941</v>
      </c>
      <c r="C29" s="156">
        <v>0</v>
      </c>
      <c r="E29" s="1"/>
    </row>
    <row r="30" spans="1:5" customFormat="1" ht="15.75" x14ac:dyDescent="0.25">
      <c r="A30" s="155" t="s">
        <v>942</v>
      </c>
      <c r="B30" s="77" t="s">
        <v>943</v>
      </c>
      <c r="C30" s="156">
        <v>0</v>
      </c>
    </row>
    <row r="31" spans="1:5" s="1" customFormat="1" ht="30" x14ac:dyDescent="0.25">
      <c r="A31" s="153">
        <v>1.9</v>
      </c>
      <c r="B31" s="159" t="s">
        <v>944</v>
      </c>
      <c r="C31" s="169">
        <v>2216.5899999999997</v>
      </c>
    </row>
    <row r="32" spans="1:5" customFormat="1" ht="15.75" x14ac:dyDescent="0.25">
      <c r="A32" s="155" t="s">
        <v>945</v>
      </c>
      <c r="B32" s="157" t="s">
        <v>946</v>
      </c>
      <c r="C32" s="156">
        <v>2216.5899999999997</v>
      </c>
      <c r="D32" s="285">
        <f>+C32</f>
        <v>2216.5899999999997</v>
      </c>
    </row>
    <row r="33" spans="1:4" s="1" customFormat="1" ht="15.75" x14ac:dyDescent="0.25">
      <c r="A33" s="171">
        <v>2</v>
      </c>
      <c r="B33" s="151" t="s">
        <v>118</v>
      </c>
      <c r="C33" s="152">
        <v>0</v>
      </c>
    </row>
    <row r="34" spans="1:4" s="1" customFormat="1" ht="15.75" x14ac:dyDescent="0.25">
      <c r="A34" s="153">
        <v>2.1</v>
      </c>
      <c r="B34" s="78" t="s">
        <v>947</v>
      </c>
      <c r="C34" s="154">
        <v>0</v>
      </c>
    </row>
    <row r="35" spans="1:4" s="1" customFormat="1" ht="15.75" x14ac:dyDescent="0.25">
      <c r="A35" s="153">
        <v>2.2000000000000002</v>
      </c>
      <c r="B35" s="78" t="s">
        <v>948</v>
      </c>
      <c r="C35" s="154">
        <v>0</v>
      </c>
    </row>
    <row r="36" spans="1:4" s="1" customFormat="1" ht="15.75" x14ac:dyDescent="0.25">
      <c r="A36" s="153">
        <v>2.2999999999999998</v>
      </c>
      <c r="B36" s="78" t="s">
        <v>949</v>
      </c>
      <c r="C36" s="154">
        <v>0</v>
      </c>
    </row>
    <row r="37" spans="1:4" s="1" customFormat="1" ht="15.75" x14ac:dyDescent="0.25">
      <c r="A37" s="153">
        <v>2.4</v>
      </c>
      <c r="B37" s="78" t="s">
        <v>1197</v>
      </c>
      <c r="C37" s="154">
        <v>0</v>
      </c>
    </row>
    <row r="38" spans="1:4" s="1" customFormat="1" ht="15.75" x14ac:dyDescent="0.25">
      <c r="A38" s="153">
        <v>2.5</v>
      </c>
      <c r="B38" s="78" t="s">
        <v>950</v>
      </c>
      <c r="C38" s="154">
        <v>0</v>
      </c>
    </row>
    <row r="39" spans="1:4" s="1" customFormat="1" ht="15.75" x14ac:dyDescent="0.25">
      <c r="A39" s="171">
        <v>3</v>
      </c>
      <c r="B39" s="151" t="s">
        <v>124</v>
      </c>
      <c r="C39" s="152">
        <v>0</v>
      </c>
    </row>
    <row r="40" spans="1:4" s="1" customFormat="1" ht="15.75" x14ac:dyDescent="0.25">
      <c r="A40" s="153">
        <v>3.1</v>
      </c>
      <c r="B40" s="78" t="s">
        <v>1198</v>
      </c>
      <c r="C40" s="154">
        <v>0</v>
      </c>
    </row>
    <row r="41" spans="1:4" s="1" customFormat="1" ht="30" x14ac:dyDescent="0.25">
      <c r="A41" s="153">
        <v>3.9</v>
      </c>
      <c r="B41" s="159" t="s">
        <v>1196</v>
      </c>
      <c r="C41" s="154">
        <v>0</v>
      </c>
    </row>
    <row r="42" spans="1:4" customFormat="1" ht="15.75" x14ac:dyDescent="0.25">
      <c r="A42" s="155" t="s">
        <v>951</v>
      </c>
      <c r="B42" s="157" t="s">
        <v>1037</v>
      </c>
      <c r="C42" s="156">
        <v>0</v>
      </c>
    </row>
    <row r="43" spans="1:4" ht="15.75" x14ac:dyDescent="0.25">
      <c r="A43" s="172">
        <v>4</v>
      </c>
      <c r="B43" s="151" t="s">
        <v>129</v>
      </c>
      <c r="C43" s="152">
        <v>6756418.8248888878</v>
      </c>
      <c r="D43" s="167">
        <f>+C43</f>
        <v>6756418.8248888878</v>
      </c>
    </row>
    <row r="44" spans="1:4" s="1" customFormat="1" ht="15.75" x14ac:dyDescent="0.25">
      <c r="A44" s="153">
        <v>4.0999999999999996</v>
      </c>
      <c r="B44" s="78" t="s">
        <v>1195</v>
      </c>
      <c r="C44" s="154">
        <v>64381.18</v>
      </c>
    </row>
    <row r="45" spans="1:4" customFormat="1" ht="15.75" x14ac:dyDescent="0.25">
      <c r="A45" s="155" t="s">
        <v>952</v>
      </c>
      <c r="B45" s="77" t="s">
        <v>1192</v>
      </c>
      <c r="C45" s="156">
        <v>64381.18</v>
      </c>
    </row>
    <row r="46" spans="1:4" s="1" customFormat="1" ht="15.75" x14ac:dyDescent="0.25">
      <c r="A46" s="153">
        <v>4.2</v>
      </c>
      <c r="B46" s="78" t="s">
        <v>1193</v>
      </c>
      <c r="C46" s="154">
        <v>0</v>
      </c>
    </row>
    <row r="47" spans="1:4" s="1" customFormat="1" ht="15.75" x14ac:dyDescent="0.25">
      <c r="A47" s="153">
        <v>4.3</v>
      </c>
      <c r="B47" s="78" t="s">
        <v>1194</v>
      </c>
      <c r="C47" s="154">
        <v>6076172.1799999997</v>
      </c>
    </row>
    <row r="48" spans="1:4" customFormat="1" ht="15.75" x14ac:dyDescent="0.25">
      <c r="A48" s="155" t="s">
        <v>953</v>
      </c>
      <c r="B48" s="77" t="s">
        <v>954</v>
      </c>
      <c r="C48" s="156">
        <v>0</v>
      </c>
    </row>
    <row r="49" spans="1:5" customFormat="1" ht="15.75" x14ac:dyDescent="0.25">
      <c r="A49" s="155" t="s">
        <v>955</v>
      </c>
      <c r="B49" s="77" t="s">
        <v>956</v>
      </c>
      <c r="C49" s="156">
        <v>0</v>
      </c>
    </row>
    <row r="50" spans="1:5" customFormat="1" ht="15.75" x14ac:dyDescent="0.25">
      <c r="A50" s="155" t="s">
        <v>957</v>
      </c>
      <c r="B50" s="77" t="s">
        <v>963</v>
      </c>
      <c r="C50" s="156">
        <v>627158.32999999984</v>
      </c>
    </row>
    <row r="51" spans="1:5" customFormat="1" ht="15.75" x14ac:dyDescent="0.25">
      <c r="A51" s="155" t="s">
        <v>958</v>
      </c>
      <c r="B51" s="77" t="s">
        <v>1252</v>
      </c>
      <c r="C51" s="156">
        <v>5071073.17</v>
      </c>
    </row>
    <row r="52" spans="1:5" customFormat="1" ht="30" x14ac:dyDescent="0.25">
      <c r="A52" s="155" t="s">
        <v>959</v>
      </c>
      <c r="B52" s="157" t="s">
        <v>1246</v>
      </c>
      <c r="C52" s="156">
        <v>0</v>
      </c>
    </row>
    <row r="53" spans="1:5" customFormat="1" ht="15.75" x14ac:dyDescent="0.25">
      <c r="A53" s="155" t="s">
        <v>960</v>
      </c>
      <c r="B53" s="77" t="s">
        <v>961</v>
      </c>
      <c r="C53" s="156">
        <v>0</v>
      </c>
    </row>
    <row r="54" spans="1:5" customFormat="1" ht="15.75" x14ac:dyDescent="0.25">
      <c r="A54" s="155" t="s">
        <v>962</v>
      </c>
      <c r="B54" s="77" t="s">
        <v>1039</v>
      </c>
      <c r="C54" s="156">
        <v>377940.68000000005</v>
      </c>
    </row>
    <row r="55" spans="1:5" s="1" customFormat="1" ht="15.75" x14ac:dyDescent="0.25">
      <c r="A55" s="153">
        <v>4.4000000000000004</v>
      </c>
      <c r="B55" s="78" t="s">
        <v>964</v>
      </c>
      <c r="C55" s="154">
        <v>600358.59488888877</v>
      </c>
      <c r="E55"/>
    </row>
    <row r="56" spans="1:5" customFormat="1" ht="30" x14ac:dyDescent="0.25">
      <c r="A56" s="155" t="s">
        <v>965</v>
      </c>
      <c r="B56" s="157" t="s">
        <v>1044</v>
      </c>
      <c r="C56" s="158">
        <v>3694.2599999999998</v>
      </c>
    </row>
    <row r="57" spans="1:5" customFormat="1" ht="15.75" x14ac:dyDescent="0.25">
      <c r="A57" s="155" t="s">
        <v>966</v>
      </c>
      <c r="B57" s="157" t="s">
        <v>1045</v>
      </c>
      <c r="C57" s="156">
        <v>0</v>
      </c>
    </row>
    <row r="58" spans="1:5" customFormat="1" ht="15.75" x14ac:dyDescent="0.25">
      <c r="A58" s="155" t="s">
        <v>967</v>
      </c>
      <c r="B58" s="157" t="s">
        <v>1046</v>
      </c>
      <c r="C58" s="156">
        <v>0</v>
      </c>
    </row>
    <row r="59" spans="1:5" customFormat="1" ht="30" x14ac:dyDescent="0.25">
      <c r="A59" s="155" t="s">
        <v>968</v>
      </c>
      <c r="B59" s="157" t="s">
        <v>1047</v>
      </c>
      <c r="C59" s="156">
        <v>6423.38</v>
      </c>
    </row>
    <row r="60" spans="1:5" customFormat="1" ht="15.75" x14ac:dyDescent="0.25">
      <c r="A60" s="155" t="s">
        <v>969</v>
      </c>
      <c r="B60" s="157" t="s">
        <v>1048</v>
      </c>
      <c r="C60" s="156">
        <v>0</v>
      </c>
    </row>
    <row r="61" spans="1:5" customFormat="1" ht="15.75" x14ac:dyDescent="0.25">
      <c r="A61" s="155" t="s">
        <v>970</v>
      </c>
      <c r="B61" s="157" t="s">
        <v>1049</v>
      </c>
      <c r="C61" s="156">
        <v>0</v>
      </c>
    </row>
    <row r="62" spans="1:5" customFormat="1" ht="15.75" x14ac:dyDescent="0.25">
      <c r="A62" s="155" t="s">
        <v>971</v>
      </c>
      <c r="B62" s="157" t="s">
        <v>1050</v>
      </c>
      <c r="C62" s="156">
        <v>28439.48</v>
      </c>
    </row>
    <row r="63" spans="1:5" customFormat="1" ht="15.75" x14ac:dyDescent="0.25">
      <c r="A63" s="155" t="s">
        <v>973</v>
      </c>
      <c r="B63" s="157" t="s">
        <v>1051</v>
      </c>
      <c r="C63" s="156">
        <v>8277.6299999999992</v>
      </c>
    </row>
    <row r="64" spans="1:5" customFormat="1" ht="45" x14ac:dyDescent="0.25">
      <c r="A64" s="155" t="s">
        <v>974</v>
      </c>
      <c r="B64" s="157" t="s">
        <v>1052</v>
      </c>
      <c r="C64" s="156">
        <v>411458.62488888885</v>
      </c>
    </row>
    <row r="65" spans="1:5" customFormat="1" ht="30" x14ac:dyDescent="0.25">
      <c r="A65" s="155" t="s">
        <v>1040</v>
      </c>
      <c r="B65" s="157" t="s">
        <v>1053</v>
      </c>
      <c r="C65" s="156">
        <v>75936.789999999994</v>
      </c>
    </row>
    <row r="66" spans="1:5" customFormat="1" ht="15.75" x14ac:dyDescent="0.25">
      <c r="A66" s="155" t="s">
        <v>1041</v>
      </c>
      <c r="B66" s="157" t="s">
        <v>972</v>
      </c>
      <c r="C66" s="156">
        <v>55289.26</v>
      </c>
    </row>
    <row r="67" spans="1:5" customFormat="1" ht="15.75" x14ac:dyDescent="0.25">
      <c r="A67" s="155" t="s">
        <v>1042</v>
      </c>
      <c r="B67" s="157" t="s">
        <v>1054</v>
      </c>
      <c r="C67" s="156">
        <v>0</v>
      </c>
    </row>
    <row r="68" spans="1:5" customFormat="1" ht="15.75" x14ac:dyDescent="0.25">
      <c r="A68" s="155" t="s">
        <v>1043</v>
      </c>
      <c r="B68" s="157" t="s">
        <v>1055</v>
      </c>
      <c r="C68" s="156">
        <v>0</v>
      </c>
    </row>
    <row r="69" spans="1:5" customFormat="1" ht="15.75" x14ac:dyDescent="0.25">
      <c r="A69" s="155" t="s">
        <v>1361</v>
      </c>
      <c r="B69" s="157" t="s">
        <v>1363</v>
      </c>
      <c r="C69" s="156">
        <v>3114.1899999999996</v>
      </c>
    </row>
    <row r="70" spans="1:5" customFormat="1" ht="15.75" x14ac:dyDescent="0.25">
      <c r="A70" s="155" t="s">
        <v>1362</v>
      </c>
      <c r="B70" s="157" t="s">
        <v>1364</v>
      </c>
      <c r="C70" s="156">
        <v>7724.98</v>
      </c>
    </row>
    <row r="71" spans="1:5" s="1" customFormat="1" ht="15.75" x14ac:dyDescent="0.25">
      <c r="A71" s="153">
        <v>4.5</v>
      </c>
      <c r="B71" s="78" t="s">
        <v>975</v>
      </c>
      <c r="C71" s="154">
        <v>0</v>
      </c>
    </row>
    <row r="72" spans="1:5" customFormat="1" ht="15.75" x14ac:dyDescent="0.25">
      <c r="A72" s="155" t="s">
        <v>1056</v>
      </c>
      <c r="B72" s="77" t="s">
        <v>925</v>
      </c>
      <c r="C72" s="156">
        <v>0</v>
      </c>
    </row>
    <row r="73" spans="1:5" customFormat="1" ht="15.75" x14ac:dyDescent="0.25">
      <c r="A73" s="155" t="s">
        <v>1057</v>
      </c>
      <c r="B73" s="77" t="s">
        <v>927</v>
      </c>
      <c r="C73" s="156">
        <v>0</v>
      </c>
    </row>
    <row r="74" spans="1:5" customFormat="1" ht="15.75" x14ac:dyDescent="0.25">
      <c r="A74" s="155" t="s">
        <v>1058</v>
      </c>
      <c r="B74" s="77" t="s">
        <v>929</v>
      </c>
      <c r="C74" s="156">
        <v>0</v>
      </c>
    </row>
    <row r="75" spans="1:5" s="1" customFormat="1" ht="30" x14ac:dyDescent="0.25">
      <c r="A75" s="153">
        <v>4.9000000000000004</v>
      </c>
      <c r="B75" s="159" t="s">
        <v>976</v>
      </c>
      <c r="C75" s="169">
        <v>15506.869999999999</v>
      </c>
    </row>
    <row r="76" spans="1:5" customFormat="1" x14ac:dyDescent="0.25">
      <c r="A76" s="155" t="s">
        <v>1059</v>
      </c>
      <c r="B76" s="157" t="s">
        <v>1355</v>
      </c>
      <c r="C76" s="158">
        <v>15506.869999999999</v>
      </c>
      <c r="E76" s="1"/>
    </row>
    <row r="77" spans="1:5" s="1" customFormat="1" ht="15.75" x14ac:dyDescent="0.25">
      <c r="A77" s="171">
        <v>5</v>
      </c>
      <c r="B77" s="151" t="s">
        <v>563</v>
      </c>
      <c r="C77" s="152">
        <v>315853.49</v>
      </c>
      <c r="D77" s="288">
        <f>+C77</f>
        <v>315853.49</v>
      </c>
    </row>
    <row r="78" spans="1:5" s="1" customFormat="1" ht="15.75" x14ac:dyDescent="0.25">
      <c r="A78" s="153">
        <v>5.0999999999999996</v>
      </c>
      <c r="B78" s="78" t="s">
        <v>977</v>
      </c>
      <c r="C78" s="154">
        <v>315853.49</v>
      </c>
    </row>
    <row r="79" spans="1:5" customFormat="1" ht="15.75" x14ac:dyDescent="0.25">
      <c r="A79" s="155" t="s">
        <v>978</v>
      </c>
      <c r="B79" s="77" t="s">
        <v>979</v>
      </c>
      <c r="C79" s="156">
        <v>8281.8599999999988</v>
      </c>
    </row>
    <row r="80" spans="1:5" customFormat="1" ht="15.75" x14ac:dyDescent="0.25">
      <c r="A80" s="155" t="s">
        <v>980</v>
      </c>
      <c r="B80" s="77" t="s">
        <v>981</v>
      </c>
      <c r="C80" s="156">
        <v>0</v>
      </c>
    </row>
    <row r="81" spans="1:3" customFormat="1" ht="15.75" x14ac:dyDescent="0.25">
      <c r="A81" s="155" t="s">
        <v>982</v>
      </c>
      <c r="B81" s="77" t="s">
        <v>1061</v>
      </c>
      <c r="C81" s="156">
        <v>0</v>
      </c>
    </row>
    <row r="82" spans="1:3" customFormat="1" ht="15.75" x14ac:dyDescent="0.25">
      <c r="A82" s="155" t="s">
        <v>983</v>
      </c>
      <c r="B82" s="77" t="s">
        <v>1062</v>
      </c>
      <c r="C82" s="156">
        <v>0</v>
      </c>
    </row>
    <row r="83" spans="1:3" customFormat="1" ht="15.75" x14ac:dyDescent="0.25">
      <c r="A83" s="155" t="s">
        <v>985</v>
      </c>
      <c r="B83" s="77" t="s">
        <v>1063</v>
      </c>
      <c r="C83" s="156">
        <v>15781.43</v>
      </c>
    </row>
    <row r="84" spans="1:3" customFormat="1" ht="15.75" x14ac:dyDescent="0.25">
      <c r="A84" s="155" t="s">
        <v>1074</v>
      </c>
      <c r="B84" s="77" t="s">
        <v>1064</v>
      </c>
      <c r="C84" s="156">
        <v>0</v>
      </c>
    </row>
    <row r="85" spans="1:3" customFormat="1" ht="15.75" x14ac:dyDescent="0.25">
      <c r="A85" s="155" t="s">
        <v>1075</v>
      </c>
      <c r="B85" s="77" t="s">
        <v>1065</v>
      </c>
      <c r="C85" s="156">
        <v>0</v>
      </c>
    </row>
    <row r="86" spans="1:3" customFormat="1" ht="15.75" x14ac:dyDescent="0.25">
      <c r="A86" s="155" t="s">
        <v>1076</v>
      </c>
      <c r="B86" s="77" t="s">
        <v>1066</v>
      </c>
      <c r="C86" s="156">
        <v>0</v>
      </c>
    </row>
    <row r="87" spans="1:3" customFormat="1" ht="15.75" x14ac:dyDescent="0.25">
      <c r="A87" s="155" t="s">
        <v>1077</v>
      </c>
      <c r="B87" s="77" t="s">
        <v>1067</v>
      </c>
      <c r="C87" s="156">
        <v>0</v>
      </c>
    </row>
    <row r="88" spans="1:3" customFormat="1" ht="15.75" x14ac:dyDescent="0.25">
      <c r="A88" s="155" t="s">
        <v>1078</v>
      </c>
      <c r="B88" s="77" t="s">
        <v>1068</v>
      </c>
      <c r="C88" s="156">
        <v>0</v>
      </c>
    </row>
    <row r="89" spans="1:3" customFormat="1" ht="15.75" x14ac:dyDescent="0.25">
      <c r="A89" s="155" t="s">
        <v>1079</v>
      </c>
      <c r="B89" s="77" t="s">
        <v>1069</v>
      </c>
      <c r="C89" s="156">
        <v>0</v>
      </c>
    </row>
    <row r="90" spans="1:3" customFormat="1" ht="15.75" x14ac:dyDescent="0.25">
      <c r="A90" s="155" t="s">
        <v>1080</v>
      </c>
      <c r="B90" s="77" t="s">
        <v>1070</v>
      </c>
      <c r="C90" s="156">
        <v>0</v>
      </c>
    </row>
    <row r="91" spans="1:3" customFormat="1" ht="15.75" x14ac:dyDescent="0.25">
      <c r="A91" s="155" t="s">
        <v>1081</v>
      </c>
      <c r="B91" s="77" t="s">
        <v>1071</v>
      </c>
      <c r="C91" s="156">
        <v>0</v>
      </c>
    </row>
    <row r="92" spans="1:3" customFormat="1" ht="15.75" x14ac:dyDescent="0.25">
      <c r="A92" s="155" t="s">
        <v>1082</v>
      </c>
      <c r="B92" s="77" t="s">
        <v>1072</v>
      </c>
      <c r="C92" s="156">
        <v>0</v>
      </c>
    </row>
    <row r="93" spans="1:3" customFormat="1" ht="15.75" x14ac:dyDescent="0.25">
      <c r="A93" s="155" t="s">
        <v>1083</v>
      </c>
      <c r="B93" s="77" t="s">
        <v>1073</v>
      </c>
      <c r="C93" s="156">
        <v>222103.03</v>
      </c>
    </row>
    <row r="94" spans="1:3" customFormat="1" ht="15.75" x14ac:dyDescent="0.25">
      <c r="A94" s="155" t="s">
        <v>1084</v>
      </c>
      <c r="B94" s="77" t="s">
        <v>984</v>
      </c>
      <c r="C94" s="156">
        <v>0</v>
      </c>
    </row>
    <row r="95" spans="1:3" customFormat="1" ht="15.75" x14ac:dyDescent="0.25">
      <c r="A95" s="155" t="s">
        <v>1085</v>
      </c>
      <c r="B95" s="77" t="s">
        <v>986</v>
      </c>
      <c r="C95" s="156">
        <v>69687.17</v>
      </c>
    </row>
    <row r="96" spans="1:3" s="1" customFormat="1" ht="15.75" x14ac:dyDescent="0.25">
      <c r="A96" s="153">
        <v>5.2</v>
      </c>
      <c r="B96" s="78" t="s">
        <v>987</v>
      </c>
      <c r="C96" s="154">
        <v>0</v>
      </c>
    </row>
    <row r="97" spans="1:6" s="1" customFormat="1" ht="30" x14ac:dyDescent="0.25">
      <c r="A97" s="153">
        <v>5.9</v>
      </c>
      <c r="B97" s="159" t="s">
        <v>988</v>
      </c>
      <c r="C97" s="169">
        <v>0</v>
      </c>
    </row>
    <row r="98" spans="1:6" s="1" customFormat="1" ht="15.75" x14ac:dyDescent="0.25">
      <c r="A98" s="155" t="s">
        <v>1086</v>
      </c>
      <c r="B98" s="157" t="s">
        <v>1087</v>
      </c>
      <c r="C98" s="156">
        <v>0</v>
      </c>
    </row>
    <row r="99" spans="1:6" s="1" customFormat="1" ht="15.75" x14ac:dyDescent="0.25">
      <c r="A99" s="171">
        <v>6</v>
      </c>
      <c r="B99" s="151" t="s">
        <v>674</v>
      </c>
      <c r="C99" s="152">
        <v>11945.100000000002</v>
      </c>
      <c r="D99" s="288">
        <f>+C99</f>
        <v>11945.100000000002</v>
      </c>
    </row>
    <row r="100" spans="1:6" s="1" customFormat="1" ht="15.75" x14ac:dyDescent="0.25">
      <c r="A100" s="153">
        <v>6.1</v>
      </c>
      <c r="B100" s="78" t="s">
        <v>989</v>
      </c>
      <c r="C100" s="154">
        <v>11945.100000000002</v>
      </c>
    </row>
    <row r="101" spans="1:6" customFormat="1" ht="15.75" x14ac:dyDescent="0.25">
      <c r="A101" s="155" t="s">
        <v>990</v>
      </c>
      <c r="B101" s="77" t="s">
        <v>1088</v>
      </c>
      <c r="C101" s="156">
        <v>0</v>
      </c>
      <c r="D101" s="285">
        <f>SUM(D6:D99)</f>
        <v>7278688.274888888</v>
      </c>
      <c r="E101" s="288">
        <f>+C32</f>
        <v>2216.5899999999997</v>
      </c>
      <c r="F101" s="285">
        <f>+D101-E101</f>
        <v>7276471.6848888882</v>
      </c>
    </row>
    <row r="102" spans="1:6" customFormat="1" ht="15.75" x14ac:dyDescent="0.25">
      <c r="A102" s="155" t="s">
        <v>991</v>
      </c>
      <c r="B102" s="77" t="s">
        <v>925</v>
      </c>
      <c r="C102" s="156">
        <v>11945.100000000002</v>
      </c>
      <c r="E102" s="1"/>
    </row>
    <row r="103" spans="1:6" customFormat="1" ht="15.75" x14ac:dyDescent="0.25">
      <c r="A103" s="155" t="s">
        <v>1096</v>
      </c>
      <c r="B103" s="77" t="s">
        <v>1089</v>
      </c>
      <c r="C103" s="156">
        <v>0</v>
      </c>
      <c r="E103" s="1"/>
    </row>
    <row r="104" spans="1:6" customFormat="1" ht="15.75" x14ac:dyDescent="0.25">
      <c r="A104" s="155" t="s">
        <v>1097</v>
      </c>
      <c r="B104" s="77" t="s">
        <v>1090</v>
      </c>
      <c r="C104" s="156">
        <v>0</v>
      </c>
      <c r="E104" s="1"/>
    </row>
    <row r="105" spans="1:6" customFormat="1" ht="15.75" x14ac:dyDescent="0.25">
      <c r="A105" s="155" t="s">
        <v>1098</v>
      </c>
      <c r="B105" s="77" t="s">
        <v>1091</v>
      </c>
      <c r="C105" s="156">
        <v>0</v>
      </c>
      <c r="E105" s="1"/>
    </row>
    <row r="106" spans="1:6" customFormat="1" ht="15.75" x14ac:dyDescent="0.25">
      <c r="A106" s="155" t="s">
        <v>1099</v>
      </c>
      <c r="B106" s="77" t="s">
        <v>1092</v>
      </c>
      <c r="C106" s="156">
        <v>0</v>
      </c>
      <c r="E106" s="1"/>
    </row>
    <row r="107" spans="1:6" customFormat="1" ht="15.75" x14ac:dyDescent="0.25">
      <c r="A107" s="155" t="s">
        <v>1100</v>
      </c>
      <c r="B107" s="77" t="s">
        <v>1093</v>
      </c>
      <c r="C107" s="156">
        <v>0</v>
      </c>
      <c r="E107" s="1"/>
    </row>
    <row r="108" spans="1:6" customFormat="1" ht="15.75" x14ac:dyDescent="0.25">
      <c r="A108" s="155" t="s">
        <v>992</v>
      </c>
      <c r="B108" s="77" t="s">
        <v>1094</v>
      </c>
      <c r="C108" s="156">
        <v>0</v>
      </c>
      <c r="E108" s="1"/>
    </row>
    <row r="109" spans="1:6" customFormat="1" ht="15.75" x14ac:dyDescent="0.25">
      <c r="A109" s="155" t="s">
        <v>1101</v>
      </c>
      <c r="B109" s="77" t="s">
        <v>1095</v>
      </c>
      <c r="C109" s="156">
        <v>0</v>
      </c>
      <c r="E109" s="1"/>
    </row>
    <row r="110" spans="1:6" customFormat="1" ht="15.75" x14ac:dyDescent="0.25">
      <c r="A110" s="155" t="s">
        <v>1103</v>
      </c>
      <c r="B110" s="77" t="s">
        <v>1005</v>
      </c>
      <c r="C110" s="156">
        <v>0</v>
      </c>
      <c r="E110" s="1"/>
    </row>
    <row r="111" spans="1:6" customFormat="1" ht="15.75" x14ac:dyDescent="0.25">
      <c r="A111" s="155" t="s">
        <v>1104</v>
      </c>
      <c r="B111" s="77" t="s">
        <v>1244</v>
      </c>
      <c r="C111" s="156">
        <v>0</v>
      </c>
      <c r="E111" s="1"/>
    </row>
    <row r="112" spans="1:6" customFormat="1" ht="15.75" x14ac:dyDescent="0.25">
      <c r="A112" s="155" t="s">
        <v>1105</v>
      </c>
      <c r="B112" s="77" t="s">
        <v>1102</v>
      </c>
      <c r="C112" s="156">
        <v>0</v>
      </c>
      <c r="E112" s="1"/>
    </row>
    <row r="113" spans="1:6" s="1" customFormat="1" ht="15.75" x14ac:dyDescent="0.25">
      <c r="A113" s="153">
        <v>6.2</v>
      </c>
      <c r="B113" s="78" t="s">
        <v>993</v>
      </c>
      <c r="C113" s="154">
        <v>0</v>
      </c>
    </row>
    <row r="114" spans="1:6" s="1" customFormat="1" ht="15.75" x14ac:dyDescent="0.25">
      <c r="A114" s="153">
        <v>6.3</v>
      </c>
      <c r="B114" s="78" t="s">
        <v>994</v>
      </c>
      <c r="C114" s="154">
        <v>0</v>
      </c>
    </row>
    <row r="115" spans="1:6" s="1" customFormat="1" ht="30" x14ac:dyDescent="0.25">
      <c r="A115" s="153">
        <v>6.9</v>
      </c>
      <c r="B115" s="159" t="s">
        <v>995</v>
      </c>
      <c r="C115" s="169">
        <v>0</v>
      </c>
    </row>
    <row r="116" spans="1:6" s="1" customFormat="1" ht="15.75" x14ac:dyDescent="0.25">
      <c r="A116" s="155" t="s">
        <v>1107</v>
      </c>
      <c r="B116" s="157" t="s">
        <v>1108</v>
      </c>
      <c r="C116" s="156">
        <v>0</v>
      </c>
    </row>
    <row r="117" spans="1:6" s="1" customFormat="1" ht="15.75" x14ac:dyDescent="0.25">
      <c r="A117" s="171">
        <v>7</v>
      </c>
      <c r="B117" s="151" t="s">
        <v>996</v>
      </c>
      <c r="C117" s="152">
        <v>0</v>
      </c>
    </row>
    <row r="118" spans="1:6" s="1" customFormat="1" ht="30" x14ac:dyDescent="0.25">
      <c r="A118" s="153">
        <v>7.1</v>
      </c>
      <c r="B118" s="159" t="s">
        <v>997</v>
      </c>
      <c r="C118" s="154">
        <v>0</v>
      </c>
    </row>
    <row r="119" spans="1:6" s="1" customFormat="1" ht="15.75" x14ac:dyDescent="0.25">
      <c r="A119" s="153">
        <v>7.2</v>
      </c>
      <c r="B119" s="159" t="s">
        <v>998</v>
      </c>
      <c r="C119" s="154">
        <v>0</v>
      </c>
    </row>
    <row r="120" spans="1:6" s="1" customFormat="1" ht="30" x14ac:dyDescent="0.25">
      <c r="A120" s="153">
        <v>7.3</v>
      </c>
      <c r="B120" s="159" t="s">
        <v>999</v>
      </c>
      <c r="C120" s="154">
        <v>0</v>
      </c>
    </row>
    <row r="121" spans="1:6" s="1" customFormat="1" ht="30" x14ac:dyDescent="0.25">
      <c r="A121" s="153">
        <v>7.4</v>
      </c>
      <c r="B121" s="159" t="s">
        <v>1000</v>
      </c>
      <c r="C121" s="154">
        <v>0</v>
      </c>
    </row>
    <row r="122" spans="1:6" s="1" customFormat="1" ht="30" x14ac:dyDescent="0.25">
      <c r="A122" s="153">
        <v>7.5</v>
      </c>
      <c r="B122" s="159" t="s">
        <v>1001</v>
      </c>
      <c r="C122" s="154">
        <v>0</v>
      </c>
    </row>
    <row r="123" spans="1:6" s="1" customFormat="1" ht="30" x14ac:dyDescent="0.25">
      <c r="A123" s="153">
        <v>7.6</v>
      </c>
      <c r="B123" s="159" t="s">
        <v>1002</v>
      </c>
      <c r="C123" s="154">
        <v>0</v>
      </c>
      <c r="F123" s="287"/>
    </row>
    <row r="124" spans="1:6" s="1" customFormat="1" ht="30" x14ac:dyDescent="0.25">
      <c r="A124" s="153">
        <v>7.7</v>
      </c>
      <c r="B124" s="159" t="s">
        <v>1003</v>
      </c>
      <c r="C124" s="154">
        <v>0</v>
      </c>
      <c r="F124" s="287"/>
    </row>
    <row r="125" spans="1:6" s="1" customFormat="1" ht="30" x14ac:dyDescent="0.25">
      <c r="A125" s="153">
        <v>7.8</v>
      </c>
      <c r="B125" s="159" t="s">
        <v>1004</v>
      </c>
      <c r="C125" s="154">
        <v>0</v>
      </c>
      <c r="F125" s="287"/>
    </row>
    <row r="126" spans="1:6" s="1" customFormat="1" ht="15" customHeight="1" x14ac:dyDescent="0.25">
      <c r="A126" s="153">
        <v>7.9</v>
      </c>
      <c r="B126" s="159" t="s">
        <v>1005</v>
      </c>
      <c r="C126" s="154">
        <v>0</v>
      </c>
    </row>
    <row r="127" spans="1:6" s="1" customFormat="1" ht="30" x14ac:dyDescent="0.25">
      <c r="A127" s="171">
        <v>8</v>
      </c>
      <c r="B127" s="160" t="s">
        <v>1006</v>
      </c>
      <c r="C127" s="152">
        <v>143693152.68000001</v>
      </c>
      <c r="F127" s="287"/>
    </row>
    <row r="128" spans="1:6" s="1" customFormat="1" ht="15.75" x14ac:dyDescent="0.25">
      <c r="A128" s="153">
        <v>8.1</v>
      </c>
      <c r="B128" s="78" t="s">
        <v>1007</v>
      </c>
      <c r="C128" s="154">
        <v>53668633.390000008</v>
      </c>
    </row>
    <row r="129" spans="1:7" customFormat="1" ht="15.75" x14ac:dyDescent="0.25">
      <c r="A129" s="153" t="s">
        <v>1008</v>
      </c>
      <c r="B129" s="78" t="s">
        <v>1117</v>
      </c>
      <c r="C129" s="154">
        <v>53668633.390000008</v>
      </c>
      <c r="E129" s="285">
        <f>+C129</f>
        <v>53668633.390000008</v>
      </c>
    </row>
    <row r="130" spans="1:7" customFormat="1" ht="15.75" x14ac:dyDescent="0.25">
      <c r="A130" s="155" t="s">
        <v>1125</v>
      </c>
      <c r="B130" s="77" t="s">
        <v>1009</v>
      </c>
      <c r="C130" s="156">
        <v>38701186.009999998</v>
      </c>
      <c r="F130" s="286"/>
    </row>
    <row r="131" spans="1:7" customFormat="1" ht="15.75" x14ac:dyDescent="0.25">
      <c r="A131" s="155" t="s">
        <v>1126</v>
      </c>
      <c r="B131" s="77" t="s">
        <v>1010</v>
      </c>
      <c r="C131" s="156">
        <v>6427608.9100000001</v>
      </c>
    </row>
    <row r="132" spans="1:7" customFormat="1" ht="15.75" x14ac:dyDescent="0.25">
      <c r="A132" s="155" t="s">
        <v>1127</v>
      </c>
      <c r="B132" s="77" t="s">
        <v>1011</v>
      </c>
      <c r="C132" s="156">
        <v>1096435</v>
      </c>
    </row>
    <row r="133" spans="1:7" customFormat="1" ht="15.75" x14ac:dyDescent="0.25">
      <c r="A133" s="155" t="s">
        <v>1128</v>
      </c>
      <c r="B133" s="77" t="s">
        <v>1118</v>
      </c>
      <c r="C133" s="156">
        <v>1844100.67</v>
      </c>
    </row>
    <row r="134" spans="1:7" customFormat="1" ht="15.75" x14ac:dyDescent="0.25">
      <c r="A134" s="155" t="s">
        <v>1129</v>
      </c>
      <c r="B134" s="77" t="s">
        <v>1119</v>
      </c>
      <c r="C134" s="156">
        <v>49545.06</v>
      </c>
    </row>
    <row r="135" spans="1:7" customFormat="1" ht="15.75" x14ac:dyDescent="0.25">
      <c r="A135" s="155" t="s">
        <v>1130</v>
      </c>
      <c r="B135" s="77" t="s">
        <v>1120</v>
      </c>
      <c r="C135" s="156">
        <v>583703.03</v>
      </c>
    </row>
    <row r="136" spans="1:7" customFormat="1" ht="15.75" x14ac:dyDescent="0.25">
      <c r="A136" s="155" t="s">
        <v>1258</v>
      </c>
      <c r="B136" s="77" t="s">
        <v>1257</v>
      </c>
      <c r="C136" s="156">
        <v>537.5</v>
      </c>
    </row>
    <row r="137" spans="1:7" customFormat="1" ht="15.75" x14ac:dyDescent="0.25">
      <c r="A137" s="155" t="s">
        <v>1131</v>
      </c>
      <c r="B137" s="77" t="s">
        <v>1121</v>
      </c>
      <c r="C137" s="156">
        <v>147250.85999999999</v>
      </c>
      <c r="E137" s="286"/>
    </row>
    <row r="138" spans="1:7" customFormat="1" ht="15.75" x14ac:dyDescent="0.25">
      <c r="A138" s="155" t="s">
        <v>1132</v>
      </c>
      <c r="B138" s="77" t="s">
        <v>1122</v>
      </c>
      <c r="C138" s="156">
        <v>230033.6</v>
      </c>
      <c r="E138" s="286"/>
    </row>
    <row r="139" spans="1:7" customFormat="1" ht="15.75" x14ac:dyDescent="0.25">
      <c r="A139" s="155" t="s">
        <v>1133</v>
      </c>
      <c r="B139" s="77" t="s">
        <v>1123</v>
      </c>
      <c r="C139" s="156">
        <v>149741.4</v>
      </c>
      <c r="E139" s="286"/>
    </row>
    <row r="140" spans="1:7" customFormat="1" ht="15.75" x14ac:dyDescent="0.25">
      <c r="A140" s="155" t="s">
        <v>1134</v>
      </c>
      <c r="B140" s="77" t="s">
        <v>1124</v>
      </c>
      <c r="C140" s="156">
        <v>0</v>
      </c>
    </row>
    <row r="141" spans="1:7" customFormat="1" ht="15.75" x14ac:dyDescent="0.25">
      <c r="A141" s="155" t="s">
        <v>1251</v>
      </c>
      <c r="B141" s="77" t="s">
        <v>1018</v>
      </c>
      <c r="C141" s="156">
        <v>4363861.5299999993</v>
      </c>
      <c r="E141" s="285">
        <f>+C141</f>
        <v>4363861.5299999993</v>
      </c>
    </row>
    <row r="142" spans="1:7" customFormat="1" ht="15.75" x14ac:dyDescent="0.25">
      <c r="A142" s="155" t="s">
        <v>1260</v>
      </c>
      <c r="B142" s="77" t="s">
        <v>1259</v>
      </c>
      <c r="C142" s="156">
        <v>74629.819999999992</v>
      </c>
    </row>
    <row r="143" spans="1:7" s="1" customFormat="1" ht="15.75" x14ac:dyDescent="0.25">
      <c r="A143" s="153">
        <v>8.1999999999999993</v>
      </c>
      <c r="B143" s="78" t="s">
        <v>1012</v>
      </c>
      <c r="C143" s="154">
        <v>90024519.290000007</v>
      </c>
      <c r="E143" s="287">
        <f>+E129-E141</f>
        <v>49304771.860000007</v>
      </c>
      <c r="G143" s="287"/>
    </row>
    <row r="144" spans="1:7" customFormat="1" ht="15.75" x14ac:dyDescent="0.25">
      <c r="A144" s="153" t="s">
        <v>1013</v>
      </c>
      <c r="B144" s="78" t="s">
        <v>1135</v>
      </c>
      <c r="C144" s="154">
        <v>90024519.290000007</v>
      </c>
    </row>
    <row r="145" spans="1:7" customFormat="1" ht="15.75" x14ac:dyDescent="0.25">
      <c r="A145" s="155" t="s">
        <v>1136</v>
      </c>
      <c r="B145" s="77" t="s">
        <v>1014</v>
      </c>
      <c r="C145" s="156">
        <v>65786678.880000003</v>
      </c>
      <c r="E145" s="285">
        <f>+C145</f>
        <v>65786678.880000003</v>
      </c>
    </row>
    <row r="146" spans="1:7" customFormat="1" ht="15.75" x14ac:dyDescent="0.25">
      <c r="A146" s="155" t="s">
        <v>1137</v>
      </c>
      <c r="B146" s="77" t="s">
        <v>1015</v>
      </c>
      <c r="C146" s="156">
        <v>24237840.41</v>
      </c>
      <c r="E146" s="285">
        <f>+C146</f>
        <v>24237840.41</v>
      </c>
    </row>
    <row r="147" spans="1:7" customFormat="1" ht="15.75" x14ac:dyDescent="0.25">
      <c r="A147" s="155" t="s">
        <v>1140</v>
      </c>
      <c r="B147" s="77" t="s">
        <v>1138</v>
      </c>
      <c r="C147" s="156">
        <v>0</v>
      </c>
      <c r="E147" s="285">
        <f>+D101</f>
        <v>7278688.274888888</v>
      </c>
    </row>
    <row r="148" spans="1:7" customFormat="1" ht="15.75" x14ac:dyDescent="0.25">
      <c r="A148" s="155" t="s">
        <v>1141</v>
      </c>
      <c r="B148" s="77" t="s">
        <v>1139</v>
      </c>
      <c r="C148" s="156">
        <v>0</v>
      </c>
      <c r="E148" s="286">
        <f>+E141+E143+E145+E146+E147</f>
        <v>150971840.95488888</v>
      </c>
    </row>
    <row r="149" spans="1:7" s="1" customFormat="1" ht="15.75" x14ac:dyDescent="0.25">
      <c r="A149" s="153">
        <v>8.3000000000000007</v>
      </c>
      <c r="B149" s="78" t="s">
        <v>1016</v>
      </c>
      <c r="C149" s="154">
        <v>0</v>
      </c>
      <c r="E149" s="287"/>
      <c r="F149" s="287"/>
      <c r="G149" s="287"/>
    </row>
    <row r="150" spans="1:7" s="1" customFormat="1" ht="15.75" x14ac:dyDescent="0.25">
      <c r="A150" s="153" t="s">
        <v>1017</v>
      </c>
      <c r="B150" s="78" t="s">
        <v>1007</v>
      </c>
      <c r="C150" s="154">
        <v>0</v>
      </c>
      <c r="E150" s="288"/>
      <c r="F150" s="288"/>
      <c r="G150" s="288"/>
    </row>
    <row r="151" spans="1:7" s="1" customFormat="1" ht="15.75" x14ac:dyDescent="0.25">
      <c r="A151" s="153" t="s">
        <v>1142</v>
      </c>
      <c r="B151" s="78" t="s">
        <v>1012</v>
      </c>
      <c r="C151" s="154">
        <v>0</v>
      </c>
    </row>
    <row r="152" spans="1:7" customFormat="1" ht="15.75" x14ac:dyDescent="0.25">
      <c r="A152" s="155" t="s">
        <v>1143</v>
      </c>
      <c r="B152" s="77" t="s">
        <v>1018</v>
      </c>
      <c r="C152" s="156">
        <v>0</v>
      </c>
      <c r="E152" s="286">
        <f>+C167-E148</f>
        <v>-2216.589999973774</v>
      </c>
    </row>
    <row r="153" spans="1:7" s="1" customFormat="1" ht="15.75" x14ac:dyDescent="0.25">
      <c r="A153" s="153">
        <v>8.4</v>
      </c>
      <c r="B153" s="78" t="s">
        <v>1019</v>
      </c>
      <c r="C153" s="154">
        <v>0</v>
      </c>
    </row>
    <row r="154" spans="1:7" s="1" customFormat="1" ht="15.75" x14ac:dyDescent="0.25">
      <c r="A154" s="153">
        <v>8.5</v>
      </c>
      <c r="B154" s="78" t="s">
        <v>1020</v>
      </c>
      <c r="C154" s="154">
        <v>0</v>
      </c>
    </row>
    <row r="155" spans="1:7" s="1" customFormat="1" ht="15.75" x14ac:dyDescent="0.25">
      <c r="A155" s="171">
        <v>9</v>
      </c>
      <c r="B155" s="151" t="s">
        <v>1021</v>
      </c>
      <c r="C155" s="152">
        <v>0</v>
      </c>
    </row>
    <row r="156" spans="1:7" s="1" customFormat="1" ht="15.75" x14ac:dyDescent="0.25">
      <c r="A156" s="153">
        <v>9.1</v>
      </c>
      <c r="B156" s="78" t="s">
        <v>1022</v>
      </c>
      <c r="C156" s="154">
        <v>0</v>
      </c>
    </row>
    <row r="157" spans="1:7" s="1" customFormat="1" ht="15.75" x14ac:dyDescent="0.25">
      <c r="A157" s="153">
        <v>9.1999999999999993</v>
      </c>
      <c r="B157" s="78" t="s">
        <v>1023</v>
      </c>
      <c r="C157" s="154">
        <v>0</v>
      </c>
    </row>
    <row r="158" spans="1:7" s="1" customFormat="1" ht="15.75" x14ac:dyDescent="0.25">
      <c r="A158" s="153">
        <v>9.3000000000000007</v>
      </c>
      <c r="B158" s="78" t="s">
        <v>1024</v>
      </c>
      <c r="C158" s="154">
        <v>0</v>
      </c>
    </row>
    <row r="159" spans="1:7" s="1" customFormat="1" ht="15.75" x14ac:dyDescent="0.25">
      <c r="A159" s="153">
        <v>9.4</v>
      </c>
      <c r="B159" s="78" t="s">
        <v>1025</v>
      </c>
      <c r="C159" s="154">
        <v>0</v>
      </c>
    </row>
    <row r="160" spans="1:7" s="1" customFormat="1" ht="15.75" x14ac:dyDescent="0.25">
      <c r="A160" s="153">
        <v>9.5</v>
      </c>
      <c r="B160" s="78" t="s">
        <v>1026</v>
      </c>
      <c r="C160" s="154">
        <v>0</v>
      </c>
    </row>
    <row r="161" spans="1:5" s="1" customFormat="1" ht="15.75" x14ac:dyDescent="0.25">
      <c r="A161" s="153">
        <v>9.6</v>
      </c>
      <c r="B161" s="161" t="s">
        <v>1027</v>
      </c>
      <c r="C161" s="162">
        <v>0</v>
      </c>
    </row>
    <row r="162" spans="1:5" s="1" customFormat="1" ht="15.75" x14ac:dyDescent="0.25">
      <c r="A162" s="153">
        <v>9.6999999999999993</v>
      </c>
      <c r="B162" s="161" t="s">
        <v>1028</v>
      </c>
      <c r="C162" s="162">
        <v>0</v>
      </c>
    </row>
    <row r="163" spans="1:5" ht="15.75" x14ac:dyDescent="0.25">
      <c r="A163" s="171">
        <v>0</v>
      </c>
      <c r="B163" s="151" t="s">
        <v>888</v>
      </c>
      <c r="C163" s="152">
        <v>0</v>
      </c>
    </row>
    <row r="164" spans="1:5" s="1" customFormat="1" ht="15.75" x14ac:dyDescent="0.25">
      <c r="A164" s="153">
        <v>0.1</v>
      </c>
      <c r="B164" s="78" t="s">
        <v>1029</v>
      </c>
      <c r="C164" s="154">
        <v>0</v>
      </c>
    </row>
    <row r="165" spans="1:5" s="1" customFormat="1" ht="15.75" x14ac:dyDescent="0.25">
      <c r="A165" s="153">
        <v>0.2</v>
      </c>
      <c r="B165" s="161" t="s">
        <v>1030</v>
      </c>
      <c r="C165" s="162">
        <v>0</v>
      </c>
    </row>
    <row r="166" spans="1:5" s="1" customFormat="1" ht="15.75" x14ac:dyDescent="0.25">
      <c r="A166" s="163">
        <v>0.3</v>
      </c>
      <c r="B166" s="161" t="s">
        <v>1031</v>
      </c>
      <c r="C166" s="162">
        <v>0</v>
      </c>
    </row>
    <row r="167" spans="1:5" ht="16.5" thickBot="1" x14ac:dyDescent="0.3">
      <c r="A167" s="164"/>
      <c r="B167" s="165" t="s">
        <v>1032</v>
      </c>
      <c r="C167" s="166">
        <v>150969624.36488891</v>
      </c>
      <c r="E167" s="167"/>
    </row>
    <row r="168" spans="1:5" x14ac:dyDescent="0.25">
      <c r="B168" s="168" t="s">
        <v>1033</v>
      </c>
    </row>
  </sheetData>
  <mergeCells count="6">
    <mergeCell ref="A4:A5"/>
    <mergeCell ref="B4:B5"/>
    <mergeCell ref="C4:C5"/>
    <mergeCell ref="A2:C2"/>
    <mergeCell ref="A1:C1"/>
    <mergeCell ref="A3:C3"/>
  </mergeCells>
  <printOptions horizontalCentered="1"/>
  <pageMargins left="0.51181102362204722" right="0.51181102362204722" top="0.74803149606299213" bottom="0.39370078740157483" header="0.31496062992125984" footer="0.31496062992125984"/>
  <pageSetup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V1166"/>
  <sheetViews>
    <sheetView topLeftCell="C1" zoomScale="95" zoomScaleNormal="95" workbookViewId="0">
      <selection sqref="A1:T1"/>
    </sheetView>
  </sheetViews>
  <sheetFormatPr baseColWidth="10" defaultRowHeight="15" x14ac:dyDescent="0.25"/>
  <cols>
    <col min="1" max="1" width="7.140625" style="91" hidden="1" customWidth="1"/>
    <col min="2" max="2" width="3" hidden="1" customWidth="1"/>
    <col min="3" max="3" width="3.7109375" style="92" customWidth="1"/>
    <col min="4" max="4" width="2.5703125" style="92" customWidth="1"/>
    <col min="5" max="6" width="3.140625" customWidth="1"/>
    <col min="7" max="7" width="3" customWidth="1"/>
    <col min="8" max="8" width="3.85546875" bestFit="1" customWidth="1"/>
    <col min="9" max="9" width="2" customWidth="1"/>
    <col min="10" max="10" width="70.7109375" customWidth="1"/>
    <col min="11" max="12" width="18.5703125" hidden="1" customWidth="1"/>
    <col min="13" max="13" width="18.5703125" style="1" hidden="1" customWidth="1"/>
    <col min="14" max="14" width="17.140625" style="1" customWidth="1"/>
    <col min="15" max="15" width="5.7109375" style="109" customWidth="1"/>
    <col min="16" max="16" width="14.85546875" customWidth="1"/>
    <col min="17" max="17" width="16.85546875" customWidth="1"/>
    <col min="18" max="18" width="5.140625" style="109" customWidth="1"/>
    <col min="19" max="20" width="16.85546875" customWidth="1"/>
    <col min="22" max="22" width="18" customWidth="1"/>
    <col min="251" max="251" width="7.140625" customWidth="1"/>
    <col min="252" max="259" width="11.42578125" customWidth="1"/>
    <col min="260" max="260" width="96.5703125" customWidth="1"/>
    <col min="261" max="263" width="18.5703125" customWidth="1"/>
    <col min="264" max="264" width="16.42578125" customWidth="1"/>
    <col min="265" max="265" width="5.140625" customWidth="1"/>
    <col min="266" max="266" width="14.85546875" customWidth="1"/>
    <col min="267" max="267" width="16.42578125" customWidth="1"/>
    <col min="268" max="268" width="5.140625" customWidth="1"/>
    <col min="269" max="269" width="14.85546875" customWidth="1"/>
    <col min="270" max="270" width="16.42578125" customWidth="1"/>
    <col min="271" max="271" width="5.140625" customWidth="1"/>
    <col min="272" max="272" width="14.85546875" customWidth="1"/>
    <col min="273" max="273" width="16.42578125" customWidth="1"/>
    <col min="274" max="274" width="5.140625" customWidth="1"/>
    <col min="275" max="275" width="14.85546875" customWidth="1"/>
    <col min="276" max="276" width="16.42578125" customWidth="1"/>
    <col min="507" max="507" width="7.140625" customWidth="1"/>
    <col min="508" max="515" width="11.42578125" customWidth="1"/>
    <col min="516" max="516" width="96.5703125" customWidth="1"/>
    <col min="517" max="519" width="18.5703125" customWidth="1"/>
    <col min="520" max="520" width="16.42578125" customWidth="1"/>
    <col min="521" max="521" width="5.140625" customWidth="1"/>
    <col min="522" max="522" width="14.85546875" customWidth="1"/>
    <col min="523" max="523" width="16.42578125" customWidth="1"/>
    <col min="524" max="524" width="5.140625" customWidth="1"/>
    <col min="525" max="525" width="14.85546875" customWidth="1"/>
    <col min="526" max="526" width="16.42578125" customWidth="1"/>
    <col min="527" max="527" width="5.140625" customWidth="1"/>
    <col min="528" max="528" width="14.85546875" customWidth="1"/>
    <col min="529" max="529" width="16.42578125" customWidth="1"/>
    <col min="530" max="530" width="5.140625" customWidth="1"/>
    <col min="531" max="531" width="14.85546875" customWidth="1"/>
    <col min="532" max="532" width="16.42578125" customWidth="1"/>
    <col min="763" max="763" width="7.140625" customWidth="1"/>
    <col min="764" max="771" width="11.42578125" customWidth="1"/>
    <col min="772" max="772" width="96.5703125" customWidth="1"/>
    <col min="773" max="775" width="18.5703125" customWidth="1"/>
    <col min="776" max="776" width="16.42578125" customWidth="1"/>
    <col min="777" max="777" width="5.140625" customWidth="1"/>
    <col min="778" max="778" width="14.85546875" customWidth="1"/>
    <col min="779" max="779" width="16.42578125" customWidth="1"/>
    <col min="780" max="780" width="5.140625" customWidth="1"/>
    <col min="781" max="781" width="14.85546875" customWidth="1"/>
    <col min="782" max="782" width="16.42578125" customWidth="1"/>
    <col min="783" max="783" width="5.140625" customWidth="1"/>
    <col min="784" max="784" width="14.85546875" customWidth="1"/>
    <col min="785" max="785" width="16.42578125" customWidth="1"/>
    <col min="786" max="786" width="5.140625" customWidth="1"/>
    <col min="787" max="787" width="14.85546875" customWidth="1"/>
    <col min="788" max="788" width="16.42578125" customWidth="1"/>
    <col min="1019" max="1019" width="7.140625" customWidth="1"/>
    <col min="1020" max="1027" width="11.42578125" customWidth="1"/>
    <col min="1028" max="1028" width="96.5703125" customWidth="1"/>
    <col min="1029" max="1031" width="18.5703125" customWidth="1"/>
    <col min="1032" max="1032" width="16.42578125" customWidth="1"/>
    <col min="1033" max="1033" width="5.140625" customWidth="1"/>
    <col min="1034" max="1034" width="14.85546875" customWidth="1"/>
    <col min="1035" max="1035" width="16.42578125" customWidth="1"/>
    <col min="1036" max="1036" width="5.140625" customWidth="1"/>
    <col min="1037" max="1037" width="14.85546875" customWidth="1"/>
    <col min="1038" max="1038" width="16.42578125" customWidth="1"/>
    <col min="1039" max="1039" width="5.140625" customWidth="1"/>
    <col min="1040" max="1040" width="14.85546875" customWidth="1"/>
    <col min="1041" max="1041" width="16.42578125" customWidth="1"/>
    <col min="1042" max="1042" width="5.140625" customWidth="1"/>
    <col min="1043" max="1043" width="14.85546875" customWidth="1"/>
    <col min="1044" max="1044" width="16.42578125" customWidth="1"/>
    <col min="1275" max="1275" width="7.140625" customWidth="1"/>
    <col min="1276" max="1283" width="11.42578125" customWidth="1"/>
    <col min="1284" max="1284" width="96.5703125" customWidth="1"/>
    <col min="1285" max="1287" width="18.5703125" customWidth="1"/>
    <col min="1288" max="1288" width="16.42578125" customWidth="1"/>
    <col min="1289" max="1289" width="5.140625" customWidth="1"/>
    <col min="1290" max="1290" width="14.85546875" customWidth="1"/>
    <col min="1291" max="1291" width="16.42578125" customWidth="1"/>
    <col min="1292" max="1292" width="5.140625" customWidth="1"/>
    <col min="1293" max="1293" width="14.85546875" customWidth="1"/>
    <col min="1294" max="1294" width="16.42578125" customWidth="1"/>
    <col min="1295" max="1295" width="5.140625" customWidth="1"/>
    <col min="1296" max="1296" width="14.85546875" customWidth="1"/>
    <col min="1297" max="1297" width="16.42578125" customWidth="1"/>
    <col min="1298" max="1298" width="5.140625" customWidth="1"/>
    <col min="1299" max="1299" width="14.85546875" customWidth="1"/>
    <col min="1300" max="1300" width="16.42578125" customWidth="1"/>
    <col min="1531" max="1531" width="7.140625" customWidth="1"/>
    <col min="1532" max="1539" width="11.42578125" customWidth="1"/>
    <col min="1540" max="1540" width="96.5703125" customWidth="1"/>
    <col min="1541" max="1543" width="18.5703125" customWidth="1"/>
    <col min="1544" max="1544" width="16.42578125" customWidth="1"/>
    <col min="1545" max="1545" width="5.140625" customWidth="1"/>
    <col min="1546" max="1546" width="14.85546875" customWidth="1"/>
    <col min="1547" max="1547" width="16.42578125" customWidth="1"/>
    <col min="1548" max="1548" width="5.140625" customWidth="1"/>
    <col min="1549" max="1549" width="14.85546875" customWidth="1"/>
    <col min="1550" max="1550" width="16.42578125" customWidth="1"/>
    <col min="1551" max="1551" width="5.140625" customWidth="1"/>
    <col min="1552" max="1552" width="14.85546875" customWidth="1"/>
    <col min="1553" max="1553" width="16.42578125" customWidth="1"/>
    <col min="1554" max="1554" width="5.140625" customWidth="1"/>
    <col min="1555" max="1555" width="14.85546875" customWidth="1"/>
    <col min="1556" max="1556" width="16.42578125" customWidth="1"/>
    <col min="1787" max="1787" width="7.140625" customWidth="1"/>
    <col min="1788" max="1795" width="11.42578125" customWidth="1"/>
    <col min="1796" max="1796" width="96.5703125" customWidth="1"/>
    <col min="1797" max="1799" width="18.5703125" customWidth="1"/>
    <col min="1800" max="1800" width="16.42578125" customWidth="1"/>
    <col min="1801" max="1801" width="5.140625" customWidth="1"/>
    <col min="1802" max="1802" width="14.85546875" customWidth="1"/>
    <col min="1803" max="1803" width="16.42578125" customWidth="1"/>
    <col min="1804" max="1804" width="5.140625" customWidth="1"/>
    <col min="1805" max="1805" width="14.85546875" customWidth="1"/>
    <col min="1806" max="1806" width="16.42578125" customWidth="1"/>
    <col min="1807" max="1807" width="5.140625" customWidth="1"/>
    <col min="1808" max="1808" width="14.85546875" customWidth="1"/>
    <col min="1809" max="1809" width="16.42578125" customWidth="1"/>
    <col min="1810" max="1810" width="5.140625" customWidth="1"/>
    <col min="1811" max="1811" width="14.85546875" customWidth="1"/>
    <col min="1812" max="1812" width="16.42578125" customWidth="1"/>
    <col min="2043" max="2043" width="7.140625" customWidth="1"/>
    <col min="2044" max="2051" width="11.42578125" customWidth="1"/>
    <col min="2052" max="2052" width="96.5703125" customWidth="1"/>
    <col min="2053" max="2055" width="18.5703125" customWidth="1"/>
    <col min="2056" max="2056" width="16.42578125" customWidth="1"/>
    <col min="2057" max="2057" width="5.140625" customWidth="1"/>
    <col min="2058" max="2058" width="14.85546875" customWidth="1"/>
    <col min="2059" max="2059" width="16.42578125" customWidth="1"/>
    <col min="2060" max="2060" width="5.140625" customWidth="1"/>
    <col min="2061" max="2061" width="14.85546875" customWidth="1"/>
    <col min="2062" max="2062" width="16.42578125" customWidth="1"/>
    <col min="2063" max="2063" width="5.140625" customWidth="1"/>
    <col min="2064" max="2064" width="14.85546875" customWidth="1"/>
    <col min="2065" max="2065" width="16.42578125" customWidth="1"/>
    <col min="2066" max="2066" width="5.140625" customWidth="1"/>
    <col min="2067" max="2067" width="14.85546875" customWidth="1"/>
    <col min="2068" max="2068" width="16.42578125" customWidth="1"/>
    <col min="2299" max="2299" width="7.140625" customWidth="1"/>
    <col min="2300" max="2307" width="11.42578125" customWidth="1"/>
    <col min="2308" max="2308" width="96.5703125" customWidth="1"/>
    <col min="2309" max="2311" width="18.5703125" customWidth="1"/>
    <col min="2312" max="2312" width="16.42578125" customWidth="1"/>
    <col min="2313" max="2313" width="5.140625" customWidth="1"/>
    <col min="2314" max="2314" width="14.85546875" customWidth="1"/>
    <col min="2315" max="2315" width="16.42578125" customWidth="1"/>
    <col min="2316" max="2316" width="5.140625" customWidth="1"/>
    <col min="2317" max="2317" width="14.85546875" customWidth="1"/>
    <col min="2318" max="2318" width="16.42578125" customWidth="1"/>
    <col min="2319" max="2319" width="5.140625" customWidth="1"/>
    <col min="2320" max="2320" width="14.85546875" customWidth="1"/>
    <col min="2321" max="2321" width="16.42578125" customWidth="1"/>
    <col min="2322" max="2322" width="5.140625" customWidth="1"/>
    <col min="2323" max="2323" width="14.85546875" customWidth="1"/>
    <col min="2324" max="2324" width="16.42578125" customWidth="1"/>
    <col min="2555" max="2555" width="7.140625" customWidth="1"/>
    <col min="2556" max="2563" width="11.42578125" customWidth="1"/>
    <col min="2564" max="2564" width="96.5703125" customWidth="1"/>
    <col min="2565" max="2567" width="18.5703125" customWidth="1"/>
    <col min="2568" max="2568" width="16.42578125" customWidth="1"/>
    <col min="2569" max="2569" width="5.140625" customWidth="1"/>
    <col min="2570" max="2570" width="14.85546875" customWidth="1"/>
    <col min="2571" max="2571" width="16.42578125" customWidth="1"/>
    <col min="2572" max="2572" width="5.140625" customWidth="1"/>
    <col min="2573" max="2573" width="14.85546875" customWidth="1"/>
    <col min="2574" max="2574" width="16.42578125" customWidth="1"/>
    <col min="2575" max="2575" width="5.140625" customWidth="1"/>
    <col min="2576" max="2576" width="14.85546875" customWidth="1"/>
    <col min="2577" max="2577" width="16.42578125" customWidth="1"/>
    <col min="2578" max="2578" width="5.140625" customWidth="1"/>
    <col min="2579" max="2579" width="14.85546875" customWidth="1"/>
    <col min="2580" max="2580" width="16.42578125" customWidth="1"/>
    <col min="2811" max="2811" width="7.140625" customWidth="1"/>
    <col min="2812" max="2819" width="11.42578125" customWidth="1"/>
    <col min="2820" max="2820" width="96.5703125" customWidth="1"/>
    <col min="2821" max="2823" width="18.5703125" customWidth="1"/>
    <col min="2824" max="2824" width="16.42578125" customWidth="1"/>
    <col min="2825" max="2825" width="5.140625" customWidth="1"/>
    <col min="2826" max="2826" width="14.85546875" customWidth="1"/>
    <col min="2827" max="2827" width="16.42578125" customWidth="1"/>
    <col min="2828" max="2828" width="5.140625" customWidth="1"/>
    <col min="2829" max="2829" width="14.85546875" customWidth="1"/>
    <col min="2830" max="2830" width="16.42578125" customWidth="1"/>
    <col min="2831" max="2831" width="5.140625" customWidth="1"/>
    <col min="2832" max="2832" width="14.85546875" customWidth="1"/>
    <col min="2833" max="2833" width="16.42578125" customWidth="1"/>
    <col min="2834" max="2834" width="5.140625" customWidth="1"/>
    <col min="2835" max="2835" width="14.85546875" customWidth="1"/>
    <col min="2836" max="2836" width="16.42578125" customWidth="1"/>
    <col min="3067" max="3067" width="7.140625" customWidth="1"/>
    <col min="3068" max="3075" width="11.42578125" customWidth="1"/>
    <col min="3076" max="3076" width="96.5703125" customWidth="1"/>
    <col min="3077" max="3079" width="18.5703125" customWidth="1"/>
    <col min="3080" max="3080" width="16.42578125" customWidth="1"/>
    <col min="3081" max="3081" width="5.140625" customWidth="1"/>
    <col min="3082" max="3082" width="14.85546875" customWidth="1"/>
    <col min="3083" max="3083" width="16.42578125" customWidth="1"/>
    <col min="3084" max="3084" width="5.140625" customWidth="1"/>
    <col min="3085" max="3085" width="14.85546875" customWidth="1"/>
    <col min="3086" max="3086" width="16.42578125" customWidth="1"/>
    <col min="3087" max="3087" width="5.140625" customWidth="1"/>
    <col min="3088" max="3088" width="14.85546875" customWidth="1"/>
    <col min="3089" max="3089" width="16.42578125" customWidth="1"/>
    <col min="3090" max="3090" width="5.140625" customWidth="1"/>
    <col min="3091" max="3091" width="14.85546875" customWidth="1"/>
    <col min="3092" max="3092" width="16.42578125" customWidth="1"/>
    <col min="3323" max="3323" width="7.140625" customWidth="1"/>
    <col min="3324" max="3331" width="11.42578125" customWidth="1"/>
    <col min="3332" max="3332" width="96.5703125" customWidth="1"/>
    <col min="3333" max="3335" width="18.5703125" customWidth="1"/>
    <col min="3336" max="3336" width="16.42578125" customWidth="1"/>
    <col min="3337" max="3337" width="5.140625" customWidth="1"/>
    <col min="3338" max="3338" width="14.85546875" customWidth="1"/>
    <col min="3339" max="3339" width="16.42578125" customWidth="1"/>
    <col min="3340" max="3340" width="5.140625" customWidth="1"/>
    <col min="3341" max="3341" width="14.85546875" customWidth="1"/>
    <col min="3342" max="3342" width="16.42578125" customWidth="1"/>
    <col min="3343" max="3343" width="5.140625" customWidth="1"/>
    <col min="3344" max="3344" width="14.85546875" customWidth="1"/>
    <col min="3345" max="3345" width="16.42578125" customWidth="1"/>
    <col min="3346" max="3346" width="5.140625" customWidth="1"/>
    <col min="3347" max="3347" width="14.85546875" customWidth="1"/>
    <col min="3348" max="3348" width="16.42578125" customWidth="1"/>
    <col min="3579" max="3579" width="7.140625" customWidth="1"/>
    <col min="3580" max="3587" width="11.42578125" customWidth="1"/>
    <col min="3588" max="3588" width="96.5703125" customWidth="1"/>
    <col min="3589" max="3591" width="18.5703125" customWidth="1"/>
    <col min="3592" max="3592" width="16.42578125" customWidth="1"/>
    <col min="3593" max="3593" width="5.140625" customWidth="1"/>
    <col min="3594" max="3594" width="14.85546875" customWidth="1"/>
    <col min="3595" max="3595" width="16.42578125" customWidth="1"/>
    <col min="3596" max="3596" width="5.140625" customWidth="1"/>
    <col min="3597" max="3597" width="14.85546875" customWidth="1"/>
    <col min="3598" max="3598" width="16.42578125" customWidth="1"/>
    <col min="3599" max="3599" width="5.140625" customWidth="1"/>
    <col min="3600" max="3600" width="14.85546875" customWidth="1"/>
    <col min="3601" max="3601" width="16.42578125" customWidth="1"/>
    <col min="3602" max="3602" width="5.140625" customWidth="1"/>
    <col min="3603" max="3603" width="14.85546875" customWidth="1"/>
    <col min="3604" max="3604" width="16.42578125" customWidth="1"/>
    <col min="3835" max="3835" width="7.140625" customWidth="1"/>
    <col min="3836" max="3843" width="11.42578125" customWidth="1"/>
    <col min="3844" max="3844" width="96.5703125" customWidth="1"/>
    <col min="3845" max="3847" width="18.5703125" customWidth="1"/>
    <col min="3848" max="3848" width="16.42578125" customWidth="1"/>
    <col min="3849" max="3849" width="5.140625" customWidth="1"/>
    <col min="3850" max="3850" width="14.85546875" customWidth="1"/>
    <col min="3851" max="3851" width="16.42578125" customWidth="1"/>
    <col min="3852" max="3852" width="5.140625" customWidth="1"/>
    <col min="3853" max="3853" width="14.85546875" customWidth="1"/>
    <col min="3854" max="3854" width="16.42578125" customWidth="1"/>
    <col min="3855" max="3855" width="5.140625" customWidth="1"/>
    <col min="3856" max="3856" width="14.85546875" customWidth="1"/>
    <col min="3857" max="3857" width="16.42578125" customWidth="1"/>
    <col min="3858" max="3858" width="5.140625" customWidth="1"/>
    <col min="3859" max="3859" width="14.85546875" customWidth="1"/>
    <col min="3860" max="3860" width="16.42578125" customWidth="1"/>
    <col min="4091" max="4091" width="7.140625" customWidth="1"/>
    <col min="4092" max="4099" width="11.42578125" customWidth="1"/>
    <col min="4100" max="4100" width="96.5703125" customWidth="1"/>
    <col min="4101" max="4103" width="18.5703125" customWidth="1"/>
    <col min="4104" max="4104" width="16.42578125" customWidth="1"/>
    <col min="4105" max="4105" width="5.140625" customWidth="1"/>
    <col min="4106" max="4106" width="14.85546875" customWidth="1"/>
    <col min="4107" max="4107" width="16.42578125" customWidth="1"/>
    <col min="4108" max="4108" width="5.140625" customWidth="1"/>
    <col min="4109" max="4109" width="14.85546875" customWidth="1"/>
    <col min="4110" max="4110" width="16.42578125" customWidth="1"/>
    <col min="4111" max="4111" width="5.140625" customWidth="1"/>
    <col min="4112" max="4112" width="14.85546875" customWidth="1"/>
    <col min="4113" max="4113" width="16.42578125" customWidth="1"/>
    <col min="4114" max="4114" width="5.140625" customWidth="1"/>
    <col min="4115" max="4115" width="14.85546875" customWidth="1"/>
    <col min="4116" max="4116" width="16.42578125" customWidth="1"/>
    <col min="4347" max="4347" width="7.140625" customWidth="1"/>
    <col min="4348" max="4355" width="11.42578125" customWidth="1"/>
    <col min="4356" max="4356" width="96.5703125" customWidth="1"/>
    <col min="4357" max="4359" width="18.5703125" customWidth="1"/>
    <col min="4360" max="4360" width="16.42578125" customWidth="1"/>
    <col min="4361" max="4361" width="5.140625" customWidth="1"/>
    <col min="4362" max="4362" width="14.85546875" customWidth="1"/>
    <col min="4363" max="4363" width="16.42578125" customWidth="1"/>
    <col min="4364" max="4364" width="5.140625" customWidth="1"/>
    <col min="4365" max="4365" width="14.85546875" customWidth="1"/>
    <col min="4366" max="4366" width="16.42578125" customWidth="1"/>
    <col min="4367" max="4367" width="5.140625" customWidth="1"/>
    <col min="4368" max="4368" width="14.85546875" customWidth="1"/>
    <col min="4369" max="4369" width="16.42578125" customWidth="1"/>
    <col min="4370" max="4370" width="5.140625" customWidth="1"/>
    <col min="4371" max="4371" width="14.85546875" customWidth="1"/>
    <col min="4372" max="4372" width="16.42578125" customWidth="1"/>
    <col min="4603" max="4603" width="7.140625" customWidth="1"/>
    <col min="4604" max="4611" width="11.42578125" customWidth="1"/>
    <col min="4612" max="4612" width="96.5703125" customWidth="1"/>
    <col min="4613" max="4615" width="18.5703125" customWidth="1"/>
    <col min="4616" max="4616" width="16.42578125" customWidth="1"/>
    <col min="4617" max="4617" width="5.140625" customWidth="1"/>
    <col min="4618" max="4618" width="14.85546875" customWidth="1"/>
    <col min="4619" max="4619" width="16.42578125" customWidth="1"/>
    <col min="4620" max="4620" width="5.140625" customWidth="1"/>
    <col min="4621" max="4621" width="14.85546875" customWidth="1"/>
    <col min="4622" max="4622" width="16.42578125" customWidth="1"/>
    <col min="4623" max="4623" width="5.140625" customWidth="1"/>
    <col min="4624" max="4624" width="14.85546875" customWidth="1"/>
    <col min="4625" max="4625" width="16.42578125" customWidth="1"/>
    <col min="4626" max="4626" width="5.140625" customWidth="1"/>
    <col min="4627" max="4627" width="14.85546875" customWidth="1"/>
    <col min="4628" max="4628" width="16.42578125" customWidth="1"/>
    <col min="4859" max="4859" width="7.140625" customWidth="1"/>
    <col min="4860" max="4867" width="11.42578125" customWidth="1"/>
    <col min="4868" max="4868" width="96.5703125" customWidth="1"/>
    <col min="4869" max="4871" width="18.5703125" customWidth="1"/>
    <col min="4872" max="4872" width="16.42578125" customWidth="1"/>
    <col min="4873" max="4873" width="5.140625" customWidth="1"/>
    <col min="4874" max="4874" width="14.85546875" customWidth="1"/>
    <col min="4875" max="4875" width="16.42578125" customWidth="1"/>
    <col min="4876" max="4876" width="5.140625" customWidth="1"/>
    <col min="4877" max="4877" width="14.85546875" customWidth="1"/>
    <col min="4878" max="4878" width="16.42578125" customWidth="1"/>
    <col min="4879" max="4879" width="5.140625" customWidth="1"/>
    <col min="4880" max="4880" width="14.85546875" customWidth="1"/>
    <col min="4881" max="4881" width="16.42578125" customWidth="1"/>
    <col min="4882" max="4882" width="5.140625" customWidth="1"/>
    <col min="4883" max="4883" width="14.85546875" customWidth="1"/>
    <col min="4884" max="4884" width="16.42578125" customWidth="1"/>
    <col min="5115" max="5115" width="7.140625" customWidth="1"/>
    <col min="5116" max="5123" width="11.42578125" customWidth="1"/>
    <col min="5124" max="5124" width="96.5703125" customWidth="1"/>
    <col min="5125" max="5127" width="18.5703125" customWidth="1"/>
    <col min="5128" max="5128" width="16.42578125" customWidth="1"/>
    <col min="5129" max="5129" width="5.140625" customWidth="1"/>
    <col min="5130" max="5130" width="14.85546875" customWidth="1"/>
    <col min="5131" max="5131" width="16.42578125" customWidth="1"/>
    <col min="5132" max="5132" width="5.140625" customWidth="1"/>
    <col min="5133" max="5133" width="14.85546875" customWidth="1"/>
    <col min="5134" max="5134" width="16.42578125" customWidth="1"/>
    <col min="5135" max="5135" width="5.140625" customWidth="1"/>
    <col min="5136" max="5136" width="14.85546875" customWidth="1"/>
    <col min="5137" max="5137" width="16.42578125" customWidth="1"/>
    <col min="5138" max="5138" width="5.140625" customWidth="1"/>
    <col min="5139" max="5139" width="14.85546875" customWidth="1"/>
    <col min="5140" max="5140" width="16.42578125" customWidth="1"/>
    <col min="5371" max="5371" width="7.140625" customWidth="1"/>
    <col min="5372" max="5379" width="11.42578125" customWidth="1"/>
    <col min="5380" max="5380" width="96.5703125" customWidth="1"/>
    <col min="5381" max="5383" width="18.5703125" customWidth="1"/>
    <col min="5384" max="5384" width="16.42578125" customWidth="1"/>
    <col min="5385" max="5385" width="5.140625" customWidth="1"/>
    <col min="5386" max="5386" width="14.85546875" customWidth="1"/>
    <col min="5387" max="5387" width="16.42578125" customWidth="1"/>
    <col min="5388" max="5388" width="5.140625" customWidth="1"/>
    <col min="5389" max="5389" width="14.85546875" customWidth="1"/>
    <col min="5390" max="5390" width="16.42578125" customWidth="1"/>
    <col min="5391" max="5391" width="5.140625" customWidth="1"/>
    <col min="5392" max="5392" width="14.85546875" customWidth="1"/>
    <col min="5393" max="5393" width="16.42578125" customWidth="1"/>
    <col min="5394" max="5394" width="5.140625" customWidth="1"/>
    <col min="5395" max="5395" width="14.85546875" customWidth="1"/>
    <col min="5396" max="5396" width="16.42578125" customWidth="1"/>
    <col min="5627" max="5627" width="7.140625" customWidth="1"/>
    <col min="5628" max="5635" width="11.42578125" customWidth="1"/>
    <col min="5636" max="5636" width="96.5703125" customWidth="1"/>
    <col min="5637" max="5639" width="18.5703125" customWidth="1"/>
    <col min="5640" max="5640" width="16.42578125" customWidth="1"/>
    <col min="5641" max="5641" width="5.140625" customWidth="1"/>
    <col min="5642" max="5642" width="14.85546875" customWidth="1"/>
    <col min="5643" max="5643" width="16.42578125" customWidth="1"/>
    <col min="5644" max="5644" width="5.140625" customWidth="1"/>
    <col min="5645" max="5645" width="14.85546875" customWidth="1"/>
    <col min="5646" max="5646" width="16.42578125" customWidth="1"/>
    <col min="5647" max="5647" width="5.140625" customWidth="1"/>
    <col min="5648" max="5648" width="14.85546875" customWidth="1"/>
    <col min="5649" max="5649" width="16.42578125" customWidth="1"/>
    <col min="5650" max="5650" width="5.140625" customWidth="1"/>
    <col min="5651" max="5651" width="14.85546875" customWidth="1"/>
    <col min="5652" max="5652" width="16.42578125" customWidth="1"/>
    <col min="5883" max="5883" width="7.140625" customWidth="1"/>
    <col min="5884" max="5891" width="11.42578125" customWidth="1"/>
    <col min="5892" max="5892" width="96.5703125" customWidth="1"/>
    <col min="5893" max="5895" width="18.5703125" customWidth="1"/>
    <col min="5896" max="5896" width="16.42578125" customWidth="1"/>
    <col min="5897" max="5897" width="5.140625" customWidth="1"/>
    <col min="5898" max="5898" width="14.85546875" customWidth="1"/>
    <col min="5899" max="5899" width="16.42578125" customWidth="1"/>
    <col min="5900" max="5900" width="5.140625" customWidth="1"/>
    <col min="5901" max="5901" width="14.85546875" customWidth="1"/>
    <col min="5902" max="5902" width="16.42578125" customWidth="1"/>
    <col min="5903" max="5903" width="5.140625" customWidth="1"/>
    <col min="5904" max="5904" width="14.85546875" customWidth="1"/>
    <col min="5905" max="5905" width="16.42578125" customWidth="1"/>
    <col min="5906" max="5906" width="5.140625" customWidth="1"/>
    <col min="5907" max="5907" width="14.85546875" customWidth="1"/>
    <col min="5908" max="5908" width="16.42578125" customWidth="1"/>
    <col min="6139" max="6139" width="7.140625" customWidth="1"/>
    <col min="6140" max="6147" width="11.42578125" customWidth="1"/>
    <col min="6148" max="6148" width="96.5703125" customWidth="1"/>
    <col min="6149" max="6151" width="18.5703125" customWidth="1"/>
    <col min="6152" max="6152" width="16.42578125" customWidth="1"/>
    <col min="6153" max="6153" width="5.140625" customWidth="1"/>
    <col min="6154" max="6154" width="14.85546875" customWidth="1"/>
    <col min="6155" max="6155" width="16.42578125" customWidth="1"/>
    <col min="6156" max="6156" width="5.140625" customWidth="1"/>
    <col min="6157" max="6157" width="14.85546875" customWidth="1"/>
    <col min="6158" max="6158" width="16.42578125" customWidth="1"/>
    <col min="6159" max="6159" width="5.140625" customWidth="1"/>
    <col min="6160" max="6160" width="14.85546875" customWidth="1"/>
    <col min="6161" max="6161" width="16.42578125" customWidth="1"/>
    <col min="6162" max="6162" width="5.140625" customWidth="1"/>
    <col min="6163" max="6163" width="14.85546875" customWidth="1"/>
    <col min="6164" max="6164" width="16.42578125" customWidth="1"/>
    <col min="6395" max="6395" width="7.140625" customWidth="1"/>
    <col min="6396" max="6403" width="11.42578125" customWidth="1"/>
    <col min="6404" max="6404" width="96.5703125" customWidth="1"/>
    <col min="6405" max="6407" width="18.5703125" customWidth="1"/>
    <col min="6408" max="6408" width="16.42578125" customWidth="1"/>
    <col min="6409" max="6409" width="5.140625" customWidth="1"/>
    <col min="6410" max="6410" width="14.85546875" customWidth="1"/>
    <col min="6411" max="6411" width="16.42578125" customWidth="1"/>
    <col min="6412" max="6412" width="5.140625" customWidth="1"/>
    <col min="6413" max="6413" width="14.85546875" customWidth="1"/>
    <col min="6414" max="6414" width="16.42578125" customWidth="1"/>
    <col min="6415" max="6415" width="5.140625" customWidth="1"/>
    <col min="6416" max="6416" width="14.85546875" customWidth="1"/>
    <col min="6417" max="6417" width="16.42578125" customWidth="1"/>
    <col min="6418" max="6418" width="5.140625" customWidth="1"/>
    <col min="6419" max="6419" width="14.85546875" customWidth="1"/>
    <col min="6420" max="6420" width="16.42578125" customWidth="1"/>
    <col min="6651" max="6651" width="7.140625" customWidth="1"/>
    <col min="6652" max="6659" width="11.42578125" customWidth="1"/>
    <col min="6660" max="6660" width="96.5703125" customWidth="1"/>
    <col min="6661" max="6663" width="18.5703125" customWidth="1"/>
    <col min="6664" max="6664" width="16.42578125" customWidth="1"/>
    <col min="6665" max="6665" width="5.140625" customWidth="1"/>
    <col min="6666" max="6666" width="14.85546875" customWidth="1"/>
    <col min="6667" max="6667" width="16.42578125" customWidth="1"/>
    <col min="6668" max="6668" width="5.140625" customWidth="1"/>
    <col min="6669" max="6669" width="14.85546875" customWidth="1"/>
    <col min="6670" max="6670" width="16.42578125" customWidth="1"/>
    <col min="6671" max="6671" width="5.140625" customWidth="1"/>
    <col min="6672" max="6672" width="14.85546875" customWidth="1"/>
    <col min="6673" max="6673" width="16.42578125" customWidth="1"/>
    <col min="6674" max="6674" width="5.140625" customWidth="1"/>
    <col min="6675" max="6675" width="14.85546875" customWidth="1"/>
    <col min="6676" max="6676" width="16.42578125" customWidth="1"/>
    <col min="6907" max="6907" width="7.140625" customWidth="1"/>
    <col min="6908" max="6915" width="11.42578125" customWidth="1"/>
    <col min="6916" max="6916" width="96.5703125" customWidth="1"/>
    <col min="6917" max="6919" width="18.5703125" customWidth="1"/>
    <col min="6920" max="6920" width="16.42578125" customWidth="1"/>
    <col min="6921" max="6921" width="5.140625" customWidth="1"/>
    <col min="6922" max="6922" width="14.85546875" customWidth="1"/>
    <col min="6923" max="6923" width="16.42578125" customWidth="1"/>
    <col min="6924" max="6924" width="5.140625" customWidth="1"/>
    <col min="6925" max="6925" width="14.85546875" customWidth="1"/>
    <col min="6926" max="6926" width="16.42578125" customWidth="1"/>
    <col min="6927" max="6927" width="5.140625" customWidth="1"/>
    <col min="6928" max="6928" width="14.85546875" customWidth="1"/>
    <col min="6929" max="6929" width="16.42578125" customWidth="1"/>
    <col min="6930" max="6930" width="5.140625" customWidth="1"/>
    <col min="6931" max="6931" width="14.85546875" customWidth="1"/>
    <col min="6932" max="6932" width="16.42578125" customWidth="1"/>
    <col min="7163" max="7163" width="7.140625" customWidth="1"/>
    <col min="7164" max="7171" width="11.42578125" customWidth="1"/>
    <col min="7172" max="7172" width="96.5703125" customWidth="1"/>
    <col min="7173" max="7175" width="18.5703125" customWidth="1"/>
    <col min="7176" max="7176" width="16.42578125" customWidth="1"/>
    <col min="7177" max="7177" width="5.140625" customWidth="1"/>
    <col min="7178" max="7178" width="14.85546875" customWidth="1"/>
    <col min="7179" max="7179" width="16.42578125" customWidth="1"/>
    <col min="7180" max="7180" width="5.140625" customWidth="1"/>
    <col min="7181" max="7181" width="14.85546875" customWidth="1"/>
    <col min="7182" max="7182" width="16.42578125" customWidth="1"/>
    <col min="7183" max="7183" width="5.140625" customWidth="1"/>
    <col min="7184" max="7184" width="14.85546875" customWidth="1"/>
    <col min="7185" max="7185" width="16.42578125" customWidth="1"/>
    <col min="7186" max="7186" width="5.140625" customWidth="1"/>
    <col min="7187" max="7187" width="14.85546875" customWidth="1"/>
    <col min="7188" max="7188" width="16.42578125" customWidth="1"/>
    <col min="7419" max="7419" width="7.140625" customWidth="1"/>
    <col min="7420" max="7427" width="11.42578125" customWidth="1"/>
    <col min="7428" max="7428" width="96.5703125" customWidth="1"/>
    <col min="7429" max="7431" width="18.5703125" customWidth="1"/>
    <col min="7432" max="7432" width="16.42578125" customWidth="1"/>
    <col min="7433" max="7433" width="5.140625" customWidth="1"/>
    <col min="7434" max="7434" width="14.85546875" customWidth="1"/>
    <col min="7435" max="7435" width="16.42578125" customWidth="1"/>
    <col min="7436" max="7436" width="5.140625" customWidth="1"/>
    <col min="7437" max="7437" width="14.85546875" customWidth="1"/>
    <col min="7438" max="7438" width="16.42578125" customWidth="1"/>
    <col min="7439" max="7439" width="5.140625" customWidth="1"/>
    <col min="7440" max="7440" width="14.85546875" customWidth="1"/>
    <col min="7441" max="7441" width="16.42578125" customWidth="1"/>
    <col min="7442" max="7442" width="5.140625" customWidth="1"/>
    <col min="7443" max="7443" width="14.85546875" customWidth="1"/>
    <col min="7444" max="7444" width="16.42578125" customWidth="1"/>
    <col min="7675" max="7675" width="7.140625" customWidth="1"/>
    <col min="7676" max="7683" width="11.42578125" customWidth="1"/>
    <col min="7684" max="7684" width="96.5703125" customWidth="1"/>
    <col min="7685" max="7687" width="18.5703125" customWidth="1"/>
    <col min="7688" max="7688" width="16.42578125" customWidth="1"/>
    <col min="7689" max="7689" width="5.140625" customWidth="1"/>
    <col min="7690" max="7690" width="14.85546875" customWidth="1"/>
    <col min="7691" max="7691" width="16.42578125" customWidth="1"/>
    <col min="7692" max="7692" width="5.140625" customWidth="1"/>
    <col min="7693" max="7693" width="14.85546875" customWidth="1"/>
    <col min="7694" max="7694" width="16.42578125" customWidth="1"/>
    <col min="7695" max="7695" width="5.140625" customWidth="1"/>
    <col min="7696" max="7696" width="14.85546875" customWidth="1"/>
    <col min="7697" max="7697" width="16.42578125" customWidth="1"/>
    <col min="7698" max="7698" width="5.140625" customWidth="1"/>
    <col min="7699" max="7699" width="14.85546875" customWidth="1"/>
    <col min="7700" max="7700" width="16.42578125" customWidth="1"/>
    <col min="7931" max="7931" width="7.140625" customWidth="1"/>
    <col min="7932" max="7939" width="11.42578125" customWidth="1"/>
    <col min="7940" max="7940" width="96.5703125" customWidth="1"/>
    <col min="7941" max="7943" width="18.5703125" customWidth="1"/>
    <col min="7944" max="7944" width="16.42578125" customWidth="1"/>
    <col min="7945" max="7945" width="5.140625" customWidth="1"/>
    <col min="7946" max="7946" width="14.85546875" customWidth="1"/>
    <col min="7947" max="7947" width="16.42578125" customWidth="1"/>
    <col min="7948" max="7948" width="5.140625" customWidth="1"/>
    <col min="7949" max="7949" width="14.85546875" customWidth="1"/>
    <col min="7950" max="7950" width="16.42578125" customWidth="1"/>
    <col min="7951" max="7951" width="5.140625" customWidth="1"/>
    <col min="7952" max="7952" width="14.85546875" customWidth="1"/>
    <col min="7953" max="7953" width="16.42578125" customWidth="1"/>
    <col min="7954" max="7954" width="5.140625" customWidth="1"/>
    <col min="7955" max="7955" width="14.85546875" customWidth="1"/>
    <col min="7956" max="7956" width="16.42578125" customWidth="1"/>
    <col min="8187" max="8187" width="7.140625" customWidth="1"/>
    <col min="8188" max="8195" width="11.42578125" customWidth="1"/>
    <col min="8196" max="8196" width="96.5703125" customWidth="1"/>
    <col min="8197" max="8199" width="18.5703125" customWidth="1"/>
    <col min="8200" max="8200" width="16.42578125" customWidth="1"/>
    <col min="8201" max="8201" width="5.140625" customWidth="1"/>
    <col min="8202" max="8202" width="14.85546875" customWidth="1"/>
    <col min="8203" max="8203" width="16.42578125" customWidth="1"/>
    <col min="8204" max="8204" width="5.140625" customWidth="1"/>
    <col min="8205" max="8205" width="14.85546875" customWidth="1"/>
    <col min="8206" max="8206" width="16.42578125" customWidth="1"/>
    <col min="8207" max="8207" width="5.140625" customWidth="1"/>
    <col min="8208" max="8208" width="14.85546875" customWidth="1"/>
    <col min="8209" max="8209" width="16.42578125" customWidth="1"/>
    <col min="8210" max="8210" width="5.140625" customWidth="1"/>
    <col min="8211" max="8211" width="14.85546875" customWidth="1"/>
    <col min="8212" max="8212" width="16.42578125" customWidth="1"/>
    <col min="8443" max="8443" width="7.140625" customWidth="1"/>
    <col min="8444" max="8451" width="11.42578125" customWidth="1"/>
    <col min="8452" max="8452" width="96.5703125" customWidth="1"/>
    <col min="8453" max="8455" width="18.5703125" customWidth="1"/>
    <col min="8456" max="8456" width="16.42578125" customWidth="1"/>
    <col min="8457" max="8457" width="5.140625" customWidth="1"/>
    <col min="8458" max="8458" width="14.85546875" customWidth="1"/>
    <col min="8459" max="8459" width="16.42578125" customWidth="1"/>
    <col min="8460" max="8460" width="5.140625" customWidth="1"/>
    <col min="8461" max="8461" width="14.85546875" customWidth="1"/>
    <col min="8462" max="8462" width="16.42578125" customWidth="1"/>
    <col min="8463" max="8463" width="5.140625" customWidth="1"/>
    <col min="8464" max="8464" width="14.85546875" customWidth="1"/>
    <col min="8465" max="8465" width="16.42578125" customWidth="1"/>
    <col min="8466" max="8466" width="5.140625" customWidth="1"/>
    <col min="8467" max="8467" width="14.85546875" customWidth="1"/>
    <col min="8468" max="8468" width="16.42578125" customWidth="1"/>
    <col min="8699" max="8699" width="7.140625" customWidth="1"/>
    <col min="8700" max="8707" width="11.42578125" customWidth="1"/>
    <col min="8708" max="8708" width="96.5703125" customWidth="1"/>
    <col min="8709" max="8711" width="18.5703125" customWidth="1"/>
    <col min="8712" max="8712" width="16.42578125" customWidth="1"/>
    <col min="8713" max="8713" width="5.140625" customWidth="1"/>
    <col min="8714" max="8714" width="14.85546875" customWidth="1"/>
    <col min="8715" max="8715" width="16.42578125" customWidth="1"/>
    <col min="8716" max="8716" width="5.140625" customWidth="1"/>
    <col min="8717" max="8717" width="14.85546875" customWidth="1"/>
    <col min="8718" max="8718" width="16.42578125" customWidth="1"/>
    <col min="8719" max="8719" width="5.140625" customWidth="1"/>
    <col min="8720" max="8720" width="14.85546875" customWidth="1"/>
    <col min="8721" max="8721" width="16.42578125" customWidth="1"/>
    <col min="8722" max="8722" width="5.140625" customWidth="1"/>
    <col min="8723" max="8723" width="14.85546875" customWidth="1"/>
    <col min="8724" max="8724" width="16.42578125" customWidth="1"/>
    <col min="8955" max="8955" width="7.140625" customWidth="1"/>
    <col min="8956" max="8963" width="11.42578125" customWidth="1"/>
    <col min="8964" max="8964" width="96.5703125" customWidth="1"/>
    <col min="8965" max="8967" width="18.5703125" customWidth="1"/>
    <col min="8968" max="8968" width="16.42578125" customWidth="1"/>
    <col min="8969" max="8969" width="5.140625" customWidth="1"/>
    <col min="8970" max="8970" width="14.85546875" customWidth="1"/>
    <col min="8971" max="8971" width="16.42578125" customWidth="1"/>
    <col min="8972" max="8972" width="5.140625" customWidth="1"/>
    <col min="8973" max="8973" width="14.85546875" customWidth="1"/>
    <col min="8974" max="8974" width="16.42578125" customWidth="1"/>
    <col min="8975" max="8975" width="5.140625" customWidth="1"/>
    <col min="8976" max="8976" width="14.85546875" customWidth="1"/>
    <col min="8977" max="8977" width="16.42578125" customWidth="1"/>
    <col min="8978" max="8978" width="5.140625" customWidth="1"/>
    <col min="8979" max="8979" width="14.85546875" customWidth="1"/>
    <col min="8980" max="8980" width="16.42578125" customWidth="1"/>
    <col min="9211" max="9211" width="7.140625" customWidth="1"/>
    <col min="9212" max="9219" width="11.42578125" customWidth="1"/>
    <col min="9220" max="9220" width="96.5703125" customWidth="1"/>
    <col min="9221" max="9223" width="18.5703125" customWidth="1"/>
    <col min="9224" max="9224" width="16.42578125" customWidth="1"/>
    <col min="9225" max="9225" width="5.140625" customWidth="1"/>
    <col min="9226" max="9226" width="14.85546875" customWidth="1"/>
    <col min="9227" max="9227" width="16.42578125" customWidth="1"/>
    <col min="9228" max="9228" width="5.140625" customWidth="1"/>
    <col min="9229" max="9229" width="14.85546875" customWidth="1"/>
    <col min="9230" max="9230" width="16.42578125" customWidth="1"/>
    <col min="9231" max="9231" width="5.140625" customWidth="1"/>
    <col min="9232" max="9232" width="14.85546875" customWidth="1"/>
    <col min="9233" max="9233" width="16.42578125" customWidth="1"/>
    <col min="9234" max="9234" width="5.140625" customWidth="1"/>
    <col min="9235" max="9235" width="14.85546875" customWidth="1"/>
    <col min="9236" max="9236" width="16.42578125" customWidth="1"/>
    <col min="9467" max="9467" width="7.140625" customWidth="1"/>
    <col min="9468" max="9475" width="11.42578125" customWidth="1"/>
    <col min="9476" max="9476" width="96.5703125" customWidth="1"/>
    <col min="9477" max="9479" width="18.5703125" customWidth="1"/>
    <col min="9480" max="9480" width="16.42578125" customWidth="1"/>
    <col min="9481" max="9481" width="5.140625" customWidth="1"/>
    <col min="9482" max="9482" width="14.85546875" customWidth="1"/>
    <col min="9483" max="9483" width="16.42578125" customWidth="1"/>
    <col min="9484" max="9484" width="5.140625" customWidth="1"/>
    <col min="9485" max="9485" width="14.85546875" customWidth="1"/>
    <col min="9486" max="9486" width="16.42578125" customWidth="1"/>
    <col min="9487" max="9487" width="5.140625" customWidth="1"/>
    <col min="9488" max="9488" width="14.85546875" customWidth="1"/>
    <col min="9489" max="9489" width="16.42578125" customWidth="1"/>
    <col min="9490" max="9490" width="5.140625" customWidth="1"/>
    <col min="9491" max="9491" width="14.85546875" customWidth="1"/>
    <col min="9492" max="9492" width="16.42578125" customWidth="1"/>
    <col min="9723" max="9723" width="7.140625" customWidth="1"/>
    <col min="9724" max="9731" width="11.42578125" customWidth="1"/>
    <col min="9732" max="9732" width="96.5703125" customWidth="1"/>
    <col min="9733" max="9735" width="18.5703125" customWidth="1"/>
    <col min="9736" max="9736" width="16.42578125" customWidth="1"/>
    <col min="9737" max="9737" width="5.140625" customWidth="1"/>
    <col min="9738" max="9738" width="14.85546875" customWidth="1"/>
    <col min="9739" max="9739" width="16.42578125" customWidth="1"/>
    <col min="9740" max="9740" width="5.140625" customWidth="1"/>
    <col min="9741" max="9741" width="14.85546875" customWidth="1"/>
    <col min="9742" max="9742" width="16.42578125" customWidth="1"/>
    <col min="9743" max="9743" width="5.140625" customWidth="1"/>
    <col min="9744" max="9744" width="14.85546875" customWidth="1"/>
    <col min="9745" max="9745" width="16.42578125" customWidth="1"/>
    <col min="9746" max="9746" width="5.140625" customWidth="1"/>
    <col min="9747" max="9747" width="14.85546875" customWidth="1"/>
    <col min="9748" max="9748" width="16.42578125" customWidth="1"/>
    <col min="9979" max="9979" width="7.140625" customWidth="1"/>
    <col min="9980" max="9987" width="11.42578125" customWidth="1"/>
    <col min="9988" max="9988" width="96.5703125" customWidth="1"/>
    <col min="9989" max="9991" width="18.5703125" customWidth="1"/>
    <col min="9992" max="9992" width="16.42578125" customWidth="1"/>
    <col min="9993" max="9993" width="5.140625" customWidth="1"/>
    <col min="9994" max="9994" width="14.85546875" customWidth="1"/>
    <col min="9995" max="9995" width="16.42578125" customWidth="1"/>
    <col min="9996" max="9996" width="5.140625" customWidth="1"/>
    <col min="9997" max="9997" width="14.85546875" customWidth="1"/>
    <col min="9998" max="9998" width="16.42578125" customWidth="1"/>
    <col min="9999" max="9999" width="5.140625" customWidth="1"/>
    <col min="10000" max="10000" width="14.85546875" customWidth="1"/>
    <col min="10001" max="10001" width="16.42578125" customWidth="1"/>
    <col min="10002" max="10002" width="5.140625" customWidth="1"/>
    <col min="10003" max="10003" width="14.85546875" customWidth="1"/>
    <col min="10004" max="10004" width="16.42578125" customWidth="1"/>
    <col min="10235" max="10235" width="7.140625" customWidth="1"/>
    <col min="10236" max="10243" width="11.42578125" customWidth="1"/>
    <col min="10244" max="10244" width="96.5703125" customWidth="1"/>
    <col min="10245" max="10247" width="18.5703125" customWidth="1"/>
    <col min="10248" max="10248" width="16.42578125" customWidth="1"/>
    <col min="10249" max="10249" width="5.140625" customWidth="1"/>
    <col min="10250" max="10250" width="14.85546875" customWidth="1"/>
    <col min="10251" max="10251" width="16.42578125" customWidth="1"/>
    <col min="10252" max="10252" width="5.140625" customWidth="1"/>
    <col min="10253" max="10253" width="14.85546875" customWidth="1"/>
    <col min="10254" max="10254" width="16.42578125" customWidth="1"/>
    <col min="10255" max="10255" width="5.140625" customWidth="1"/>
    <col min="10256" max="10256" width="14.85546875" customWidth="1"/>
    <col min="10257" max="10257" width="16.42578125" customWidth="1"/>
    <col min="10258" max="10258" width="5.140625" customWidth="1"/>
    <col min="10259" max="10259" width="14.85546875" customWidth="1"/>
    <col min="10260" max="10260" width="16.42578125" customWidth="1"/>
    <col min="10491" max="10491" width="7.140625" customWidth="1"/>
    <col min="10492" max="10499" width="11.42578125" customWidth="1"/>
    <col min="10500" max="10500" width="96.5703125" customWidth="1"/>
    <col min="10501" max="10503" width="18.5703125" customWidth="1"/>
    <col min="10504" max="10504" width="16.42578125" customWidth="1"/>
    <col min="10505" max="10505" width="5.140625" customWidth="1"/>
    <col min="10506" max="10506" width="14.85546875" customWidth="1"/>
    <col min="10507" max="10507" width="16.42578125" customWidth="1"/>
    <col min="10508" max="10508" width="5.140625" customWidth="1"/>
    <col min="10509" max="10509" width="14.85546875" customWidth="1"/>
    <col min="10510" max="10510" width="16.42578125" customWidth="1"/>
    <col min="10511" max="10511" width="5.140625" customWidth="1"/>
    <col min="10512" max="10512" width="14.85546875" customWidth="1"/>
    <col min="10513" max="10513" width="16.42578125" customWidth="1"/>
    <col min="10514" max="10514" width="5.140625" customWidth="1"/>
    <col min="10515" max="10515" width="14.85546875" customWidth="1"/>
    <col min="10516" max="10516" width="16.42578125" customWidth="1"/>
    <col min="10747" max="10747" width="7.140625" customWidth="1"/>
    <col min="10748" max="10755" width="11.42578125" customWidth="1"/>
    <col min="10756" max="10756" width="96.5703125" customWidth="1"/>
    <col min="10757" max="10759" width="18.5703125" customWidth="1"/>
    <col min="10760" max="10760" width="16.42578125" customWidth="1"/>
    <col min="10761" max="10761" width="5.140625" customWidth="1"/>
    <col min="10762" max="10762" width="14.85546875" customWidth="1"/>
    <col min="10763" max="10763" width="16.42578125" customWidth="1"/>
    <col min="10764" max="10764" width="5.140625" customWidth="1"/>
    <col min="10765" max="10765" width="14.85546875" customWidth="1"/>
    <col min="10766" max="10766" width="16.42578125" customWidth="1"/>
    <col min="10767" max="10767" width="5.140625" customWidth="1"/>
    <col min="10768" max="10768" width="14.85546875" customWidth="1"/>
    <col min="10769" max="10769" width="16.42578125" customWidth="1"/>
    <col min="10770" max="10770" width="5.140625" customWidth="1"/>
    <col min="10771" max="10771" width="14.85546875" customWidth="1"/>
    <col min="10772" max="10772" width="16.42578125" customWidth="1"/>
    <col min="11003" max="11003" width="7.140625" customWidth="1"/>
    <col min="11004" max="11011" width="11.42578125" customWidth="1"/>
    <col min="11012" max="11012" width="96.5703125" customWidth="1"/>
    <col min="11013" max="11015" width="18.5703125" customWidth="1"/>
    <col min="11016" max="11016" width="16.42578125" customWidth="1"/>
    <col min="11017" max="11017" width="5.140625" customWidth="1"/>
    <col min="11018" max="11018" width="14.85546875" customWidth="1"/>
    <col min="11019" max="11019" width="16.42578125" customWidth="1"/>
    <col min="11020" max="11020" width="5.140625" customWidth="1"/>
    <col min="11021" max="11021" width="14.85546875" customWidth="1"/>
    <col min="11022" max="11022" width="16.42578125" customWidth="1"/>
    <col min="11023" max="11023" width="5.140625" customWidth="1"/>
    <col min="11024" max="11024" width="14.85546875" customWidth="1"/>
    <col min="11025" max="11025" width="16.42578125" customWidth="1"/>
    <col min="11026" max="11026" width="5.140625" customWidth="1"/>
    <col min="11027" max="11027" width="14.85546875" customWidth="1"/>
    <col min="11028" max="11028" width="16.42578125" customWidth="1"/>
    <col min="11259" max="11259" width="7.140625" customWidth="1"/>
    <col min="11260" max="11267" width="11.42578125" customWidth="1"/>
    <col min="11268" max="11268" width="96.5703125" customWidth="1"/>
    <col min="11269" max="11271" width="18.5703125" customWidth="1"/>
    <col min="11272" max="11272" width="16.42578125" customWidth="1"/>
    <col min="11273" max="11273" width="5.140625" customWidth="1"/>
    <col min="11274" max="11274" width="14.85546875" customWidth="1"/>
    <col min="11275" max="11275" width="16.42578125" customWidth="1"/>
    <col min="11276" max="11276" width="5.140625" customWidth="1"/>
    <col min="11277" max="11277" width="14.85546875" customWidth="1"/>
    <col min="11278" max="11278" width="16.42578125" customWidth="1"/>
    <col min="11279" max="11279" width="5.140625" customWidth="1"/>
    <col min="11280" max="11280" width="14.85546875" customWidth="1"/>
    <col min="11281" max="11281" width="16.42578125" customWidth="1"/>
    <col min="11282" max="11282" width="5.140625" customWidth="1"/>
    <col min="11283" max="11283" width="14.85546875" customWidth="1"/>
    <col min="11284" max="11284" width="16.42578125" customWidth="1"/>
    <col min="11515" max="11515" width="7.140625" customWidth="1"/>
    <col min="11516" max="11523" width="11.42578125" customWidth="1"/>
    <col min="11524" max="11524" width="96.5703125" customWidth="1"/>
    <col min="11525" max="11527" width="18.5703125" customWidth="1"/>
    <col min="11528" max="11528" width="16.42578125" customWidth="1"/>
    <col min="11529" max="11529" width="5.140625" customWidth="1"/>
    <col min="11530" max="11530" width="14.85546875" customWidth="1"/>
    <col min="11531" max="11531" width="16.42578125" customWidth="1"/>
    <col min="11532" max="11532" width="5.140625" customWidth="1"/>
    <col min="11533" max="11533" width="14.85546875" customWidth="1"/>
    <col min="11534" max="11534" width="16.42578125" customWidth="1"/>
    <col min="11535" max="11535" width="5.140625" customWidth="1"/>
    <col min="11536" max="11536" width="14.85546875" customWidth="1"/>
    <col min="11537" max="11537" width="16.42578125" customWidth="1"/>
    <col min="11538" max="11538" width="5.140625" customWidth="1"/>
    <col min="11539" max="11539" width="14.85546875" customWidth="1"/>
    <col min="11540" max="11540" width="16.42578125" customWidth="1"/>
    <col min="11771" max="11771" width="7.140625" customWidth="1"/>
    <col min="11772" max="11779" width="11.42578125" customWidth="1"/>
    <col min="11780" max="11780" width="96.5703125" customWidth="1"/>
    <col min="11781" max="11783" width="18.5703125" customWidth="1"/>
    <col min="11784" max="11784" width="16.42578125" customWidth="1"/>
    <col min="11785" max="11785" width="5.140625" customWidth="1"/>
    <col min="11786" max="11786" width="14.85546875" customWidth="1"/>
    <col min="11787" max="11787" width="16.42578125" customWidth="1"/>
    <col min="11788" max="11788" width="5.140625" customWidth="1"/>
    <col min="11789" max="11789" width="14.85546875" customWidth="1"/>
    <col min="11790" max="11790" width="16.42578125" customWidth="1"/>
    <col min="11791" max="11791" width="5.140625" customWidth="1"/>
    <col min="11792" max="11792" width="14.85546875" customWidth="1"/>
    <col min="11793" max="11793" width="16.42578125" customWidth="1"/>
    <col min="11794" max="11794" width="5.140625" customWidth="1"/>
    <col min="11795" max="11795" width="14.85546875" customWidth="1"/>
    <col min="11796" max="11796" width="16.42578125" customWidth="1"/>
    <col min="12027" max="12027" width="7.140625" customWidth="1"/>
    <col min="12028" max="12035" width="11.42578125" customWidth="1"/>
    <col min="12036" max="12036" width="96.5703125" customWidth="1"/>
    <col min="12037" max="12039" width="18.5703125" customWidth="1"/>
    <col min="12040" max="12040" width="16.42578125" customWidth="1"/>
    <col min="12041" max="12041" width="5.140625" customWidth="1"/>
    <col min="12042" max="12042" width="14.85546875" customWidth="1"/>
    <col min="12043" max="12043" width="16.42578125" customWidth="1"/>
    <col min="12044" max="12044" width="5.140625" customWidth="1"/>
    <col min="12045" max="12045" width="14.85546875" customWidth="1"/>
    <col min="12046" max="12046" width="16.42578125" customWidth="1"/>
    <col min="12047" max="12047" width="5.140625" customWidth="1"/>
    <col min="12048" max="12048" width="14.85546875" customWidth="1"/>
    <col min="12049" max="12049" width="16.42578125" customWidth="1"/>
    <col min="12050" max="12050" width="5.140625" customWidth="1"/>
    <col min="12051" max="12051" width="14.85546875" customWidth="1"/>
    <col min="12052" max="12052" width="16.42578125" customWidth="1"/>
    <col min="12283" max="12283" width="7.140625" customWidth="1"/>
    <col min="12284" max="12291" width="11.42578125" customWidth="1"/>
    <col min="12292" max="12292" width="96.5703125" customWidth="1"/>
    <col min="12293" max="12295" width="18.5703125" customWidth="1"/>
    <col min="12296" max="12296" width="16.42578125" customWidth="1"/>
    <col min="12297" max="12297" width="5.140625" customWidth="1"/>
    <col min="12298" max="12298" width="14.85546875" customWidth="1"/>
    <col min="12299" max="12299" width="16.42578125" customWidth="1"/>
    <col min="12300" max="12300" width="5.140625" customWidth="1"/>
    <col min="12301" max="12301" width="14.85546875" customWidth="1"/>
    <col min="12302" max="12302" width="16.42578125" customWidth="1"/>
    <col min="12303" max="12303" width="5.140625" customWidth="1"/>
    <col min="12304" max="12304" width="14.85546875" customWidth="1"/>
    <col min="12305" max="12305" width="16.42578125" customWidth="1"/>
    <col min="12306" max="12306" width="5.140625" customWidth="1"/>
    <col min="12307" max="12307" width="14.85546875" customWidth="1"/>
    <col min="12308" max="12308" width="16.42578125" customWidth="1"/>
    <col min="12539" max="12539" width="7.140625" customWidth="1"/>
    <col min="12540" max="12547" width="11.42578125" customWidth="1"/>
    <col min="12548" max="12548" width="96.5703125" customWidth="1"/>
    <col min="12549" max="12551" width="18.5703125" customWidth="1"/>
    <col min="12552" max="12552" width="16.42578125" customWidth="1"/>
    <col min="12553" max="12553" width="5.140625" customWidth="1"/>
    <col min="12554" max="12554" width="14.85546875" customWidth="1"/>
    <col min="12555" max="12555" width="16.42578125" customWidth="1"/>
    <col min="12556" max="12556" width="5.140625" customWidth="1"/>
    <col min="12557" max="12557" width="14.85546875" customWidth="1"/>
    <col min="12558" max="12558" width="16.42578125" customWidth="1"/>
    <col min="12559" max="12559" width="5.140625" customWidth="1"/>
    <col min="12560" max="12560" width="14.85546875" customWidth="1"/>
    <col min="12561" max="12561" width="16.42578125" customWidth="1"/>
    <col min="12562" max="12562" width="5.140625" customWidth="1"/>
    <col min="12563" max="12563" width="14.85546875" customWidth="1"/>
    <col min="12564" max="12564" width="16.42578125" customWidth="1"/>
    <col min="12795" max="12795" width="7.140625" customWidth="1"/>
    <col min="12796" max="12803" width="11.42578125" customWidth="1"/>
    <col min="12804" max="12804" width="96.5703125" customWidth="1"/>
    <col min="12805" max="12807" width="18.5703125" customWidth="1"/>
    <col min="12808" max="12808" width="16.42578125" customWidth="1"/>
    <col min="12809" max="12809" width="5.140625" customWidth="1"/>
    <col min="12810" max="12810" width="14.85546875" customWidth="1"/>
    <col min="12811" max="12811" width="16.42578125" customWidth="1"/>
    <col min="12812" max="12812" width="5.140625" customWidth="1"/>
    <col min="12813" max="12813" width="14.85546875" customWidth="1"/>
    <col min="12814" max="12814" width="16.42578125" customWidth="1"/>
    <col min="12815" max="12815" width="5.140625" customWidth="1"/>
    <col min="12816" max="12816" width="14.85546875" customWidth="1"/>
    <col min="12817" max="12817" width="16.42578125" customWidth="1"/>
    <col min="12818" max="12818" width="5.140625" customWidth="1"/>
    <col min="12819" max="12819" width="14.85546875" customWidth="1"/>
    <col min="12820" max="12820" width="16.42578125" customWidth="1"/>
    <col min="13051" max="13051" width="7.140625" customWidth="1"/>
    <col min="13052" max="13059" width="11.42578125" customWidth="1"/>
    <col min="13060" max="13060" width="96.5703125" customWidth="1"/>
    <col min="13061" max="13063" width="18.5703125" customWidth="1"/>
    <col min="13064" max="13064" width="16.42578125" customWidth="1"/>
    <col min="13065" max="13065" width="5.140625" customWidth="1"/>
    <col min="13066" max="13066" width="14.85546875" customWidth="1"/>
    <col min="13067" max="13067" width="16.42578125" customWidth="1"/>
    <col min="13068" max="13068" width="5.140625" customWidth="1"/>
    <col min="13069" max="13069" width="14.85546875" customWidth="1"/>
    <col min="13070" max="13070" width="16.42578125" customWidth="1"/>
    <col min="13071" max="13071" width="5.140625" customWidth="1"/>
    <col min="13072" max="13072" width="14.85546875" customWidth="1"/>
    <col min="13073" max="13073" width="16.42578125" customWidth="1"/>
    <col min="13074" max="13074" width="5.140625" customWidth="1"/>
    <col min="13075" max="13075" width="14.85546875" customWidth="1"/>
    <col min="13076" max="13076" width="16.42578125" customWidth="1"/>
    <col min="13307" max="13307" width="7.140625" customWidth="1"/>
    <col min="13308" max="13315" width="11.42578125" customWidth="1"/>
    <col min="13316" max="13316" width="96.5703125" customWidth="1"/>
    <col min="13317" max="13319" width="18.5703125" customWidth="1"/>
    <col min="13320" max="13320" width="16.42578125" customWidth="1"/>
    <col min="13321" max="13321" width="5.140625" customWidth="1"/>
    <col min="13322" max="13322" width="14.85546875" customWidth="1"/>
    <col min="13323" max="13323" width="16.42578125" customWidth="1"/>
    <col min="13324" max="13324" width="5.140625" customWidth="1"/>
    <col min="13325" max="13325" width="14.85546875" customWidth="1"/>
    <col min="13326" max="13326" width="16.42578125" customWidth="1"/>
    <col min="13327" max="13327" width="5.140625" customWidth="1"/>
    <col min="13328" max="13328" width="14.85546875" customWidth="1"/>
    <col min="13329" max="13329" width="16.42578125" customWidth="1"/>
    <col min="13330" max="13330" width="5.140625" customWidth="1"/>
    <col min="13331" max="13331" width="14.85546875" customWidth="1"/>
    <col min="13332" max="13332" width="16.42578125" customWidth="1"/>
    <col min="13563" max="13563" width="7.140625" customWidth="1"/>
    <col min="13564" max="13571" width="11.42578125" customWidth="1"/>
    <col min="13572" max="13572" width="96.5703125" customWidth="1"/>
    <col min="13573" max="13575" width="18.5703125" customWidth="1"/>
    <col min="13576" max="13576" width="16.42578125" customWidth="1"/>
    <col min="13577" max="13577" width="5.140625" customWidth="1"/>
    <col min="13578" max="13578" width="14.85546875" customWidth="1"/>
    <col min="13579" max="13579" width="16.42578125" customWidth="1"/>
    <col min="13580" max="13580" width="5.140625" customWidth="1"/>
    <col min="13581" max="13581" width="14.85546875" customWidth="1"/>
    <col min="13582" max="13582" width="16.42578125" customWidth="1"/>
    <col min="13583" max="13583" width="5.140625" customWidth="1"/>
    <col min="13584" max="13584" width="14.85546875" customWidth="1"/>
    <col min="13585" max="13585" width="16.42578125" customWidth="1"/>
    <col min="13586" max="13586" width="5.140625" customWidth="1"/>
    <col min="13587" max="13587" width="14.85546875" customWidth="1"/>
    <col min="13588" max="13588" width="16.42578125" customWidth="1"/>
    <col min="13819" max="13819" width="7.140625" customWidth="1"/>
    <col min="13820" max="13827" width="11.42578125" customWidth="1"/>
    <col min="13828" max="13828" width="96.5703125" customWidth="1"/>
    <col min="13829" max="13831" width="18.5703125" customWidth="1"/>
    <col min="13832" max="13832" width="16.42578125" customWidth="1"/>
    <col min="13833" max="13833" width="5.140625" customWidth="1"/>
    <col min="13834" max="13834" width="14.85546875" customWidth="1"/>
    <col min="13835" max="13835" width="16.42578125" customWidth="1"/>
    <col min="13836" max="13836" width="5.140625" customWidth="1"/>
    <col min="13837" max="13837" width="14.85546875" customWidth="1"/>
    <col min="13838" max="13838" width="16.42578125" customWidth="1"/>
    <col min="13839" max="13839" width="5.140625" customWidth="1"/>
    <col min="13840" max="13840" width="14.85546875" customWidth="1"/>
    <col min="13841" max="13841" width="16.42578125" customWidth="1"/>
    <col min="13842" max="13842" width="5.140625" customWidth="1"/>
    <col min="13843" max="13843" width="14.85546875" customWidth="1"/>
    <col min="13844" max="13844" width="16.42578125" customWidth="1"/>
    <col min="14075" max="14075" width="7.140625" customWidth="1"/>
    <col min="14076" max="14083" width="11.42578125" customWidth="1"/>
    <col min="14084" max="14084" width="96.5703125" customWidth="1"/>
    <col min="14085" max="14087" width="18.5703125" customWidth="1"/>
    <col min="14088" max="14088" width="16.42578125" customWidth="1"/>
    <col min="14089" max="14089" width="5.140625" customWidth="1"/>
    <col min="14090" max="14090" width="14.85546875" customWidth="1"/>
    <col min="14091" max="14091" width="16.42578125" customWidth="1"/>
    <col min="14092" max="14092" width="5.140625" customWidth="1"/>
    <col min="14093" max="14093" width="14.85546875" customWidth="1"/>
    <col min="14094" max="14094" width="16.42578125" customWidth="1"/>
    <col min="14095" max="14095" width="5.140625" customWidth="1"/>
    <col min="14096" max="14096" width="14.85546875" customWidth="1"/>
    <col min="14097" max="14097" width="16.42578125" customWidth="1"/>
    <col min="14098" max="14098" width="5.140625" customWidth="1"/>
    <col min="14099" max="14099" width="14.85546875" customWidth="1"/>
    <col min="14100" max="14100" width="16.42578125" customWidth="1"/>
    <col min="14331" max="14331" width="7.140625" customWidth="1"/>
    <col min="14332" max="14339" width="11.42578125" customWidth="1"/>
    <col min="14340" max="14340" width="96.5703125" customWidth="1"/>
    <col min="14341" max="14343" width="18.5703125" customWidth="1"/>
    <col min="14344" max="14344" width="16.42578125" customWidth="1"/>
    <col min="14345" max="14345" width="5.140625" customWidth="1"/>
    <col min="14346" max="14346" width="14.85546875" customWidth="1"/>
    <col min="14347" max="14347" width="16.42578125" customWidth="1"/>
    <col min="14348" max="14348" width="5.140625" customWidth="1"/>
    <col min="14349" max="14349" width="14.85546875" customWidth="1"/>
    <col min="14350" max="14350" width="16.42578125" customWidth="1"/>
    <col min="14351" max="14351" width="5.140625" customWidth="1"/>
    <col min="14352" max="14352" width="14.85546875" customWidth="1"/>
    <col min="14353" max="14353" width="16.42578125" customWidth="1"/>
    <col min="14354" max="14354" width="5.140625" customWidth="1"/>
    <col min="14355" max="14355" width="14.85546875" customWidth="1"/>
    <col min="14356" max="14356" width="16.42578125" customWidth="1"/>
    <col min="14587" max="14587" width="7.140625" customWidth="1"/>
    <col min="14588" max="14595" width="11.42578125" customWidth="1"/>
    <col min="14596" max="14596" width="96.5703125" customWidth="1"/>
    <col min="14597" max="14599" width="18.5703125" customWidth="1"/>
    <col min="14600" max="14600" width="16.42578125" customWidth="1"/>
    <col min="14601" max="14601" width="5.140625" customWidth="1"/>
    <col min="14602" max="14602" width="14.85546875" customWidth="1"/>
    <col min="14603" max="14603" width="16.42578125" customWidth="1"/>
    <col min="14604" max="14604" width="5.140625" customWidth="1"/>
    <col min="14605" max="14605" width="14.85546875" customWidth="1"/>
    <col min="14606" max="14606" width="16.42578125" customWidth="1"/>
    <col min="14607" max="14607" width="5.140625" customWidth="1"/>
    <col min="14608" max="14608" width="14.85546875" customWidth="1"/>
    <col min="14609" max="14609" width="16.42578125" customWidth="1"/>
    <col min="14610" max="14610" width="5.140625" customWidth="1"/>
    <col min="14611" max="14611" width="14.85546875" customWidth="1"/>
    <col min="14612" max="14612" width="16.42578125" customWidth="1"/>
    <col min="14843" max="14843" width="7.140625" customWidth="1"/>
    <col min="14844" max="14851" width="11.42578125" customWidth="1"/>
    <col min="14852" max="14852" width="96.5703125" customWidth="1"/>
    <col min="14853" max="14855" width="18.5703125" customWidth="1"/>
    <col min="14856" max="14856" width="16.42578125" customWidth="1"/>
    <col min="14857" max="14857" width="5.140625" customWidth="1"/>
    <col min="14858" max="14858" width="14.85546875" customWidth="1"/>
    <col min="14859" max="14859" width="16.42578125" customWidth="1"/>
    <col min="14860" max="14860" width="5.140625" customWidth="1"/>
    <col min="14861" max="14861" width="14.85546875" customWidth="1"/>
    <col min="14862" max="14862" width="16.42578125" customWidth="1"/>
    <col min="14863" max="14863" width="5.140625" customWidth="1"/>
    <col min="14864" max="14864" width="14.85546875" customWidth="1"/>
    <col min="14865" max="14865" width="16.42578125" customWidth="1"/>
    <col min="14866" max="14866" width="5.140625" customWidth="1"/>
    <col min="14867" max="14867" width="14.85546875" customWidth="1"/>
    <col min="14868" max="14868" width="16.42578125" customWidth="1"/>
    <col min="15099" max="15099" width="7.140625" customWidth="1"/>
    <col min="15100" max="15107" width="11.42578125" customWidth="1"/>
    <col min="15108" max="15108" width="96.5703125" customWidth="1"/>
    <col min="15109" max="15111" width="18.5703125" customWidth="1"/>
    <col min="15112" max="15112" width="16.42578125" customWidth="1"/>
    <col min="15113" max="15113" width="5.140625" customWidth="1"/>
    <col min="15114" max="15114" width="14.85546875" customWidth="1"/>
    <col min="15115" max="15115" width="16.42578125" customWidth="1"/>
    <col min="15116" max="15116" width="5.140625" customWidth="1"/>
    <col min="15117" max="15117" width="14.85546875" customWidth="1"/>
    <col min="15118" max="15118" width="16.42578125" customWidth="1"/>
    <col min="15119" max="15119" width="5.140625" customWidth="1"/>
    <col min="15120" max="15120" width="14.85546875" customWidth="1"/>
    <col min="15121" max="15121" width="16.42578125" customWidth="1"/>
    <col min="15122" max="15122" width="5.140625" customWidth="1"/>
    <col min="15123" max="15123" width="14.85546875" customWidth="1"/>
    <col min="15124" max="15124" width="16.42578125" customWidth="1"/>
    <col min="15355" max="15355" width="7.140625" customWidth="1"/>
    <col min="15356" max="15363" width="11.42578125" customWidth="1"/>
    <col min="15364" max="15364" width="96.5703125" customWidth="1"/>
    <col min="15365" max="15367" width="18.5703125" customWidth="1"/>
    <col min="15368" max="15368" width="16.42578125" customWidth="1"/>
    <col min="15369" max="15369" width="5.140625" customWidth="1"/>
    <col min="15370" max="15370" width="14.85546875" customWidth="1"/>
    <col min="15371" max="15371" width="16.42578125" customWidth="1"/>
    <col min="15372" max="15372" width="5.140625" customWidth="1"/>
    <col min="15373" max="15373" width="14.85546875" customWidth="1"/>
    <col min="15374" max="15374" width="16.42578125" customWidth="1"/>
    <col min="15375" max="15375" width="5.140625" customWidth="1"/>
    <col min="15376" max="15376" width="14.85546875" customWidth="1"/>
    <col min="15377" max="15377" width="16.42578125" customWidth="1"/>
    <col min="15378" max="15378" width="5.140625" customWidth="1"/>
    <col min="15379" max="15379" width="14.85546875" customWidth="1"/>
    <col min="15380" max="15380" width="16.42578125" customWidth="1"/>
    <col min="15611" max="15611" width="7.140625" customWidth="1"/>
    <col min="15612" max="15619" width="11.42578125" customWidth="1"/>
    <col min="15620" max="15620" width="96.5703125" customWidth="1"/>
    <col min="15621" max="15623" width="18.5703125" customWidth="1"/>
    <col min="15624" max="15624" width="16.42578125" customWidth="1"/>
    <col min="15625" max="15625" width="5.140625" customWidth="1"/>
    <col min="15626" max="15626" width="14.85546875" customWidth="1"/>
    <col min="15627" max="15627" width="16.42578125" customWidth="1"/>
    <col min="15628" max="15628" width="5.140625" customWidth="1"/>
    <col min="15629" max="15629" width="14.85546875" customWidth="1"/>
    <col min="15630" max="15630" width="16.42578125" customWidth="1"/>
    <col min="15631" max="15631" width="5.140625" customWidth="1"/>
    <col min="15632" max="15632" width="14.85546875" customWidth="1"/>
    <col min="15633" max="15633" width="16.42578125" customWidth="1"/>
    <col min="15634" max="15634" width="5.140625" customWidth="1"/>
    <col min="15635" max="15635" width="14.85546875" customWidth="1"/>
    <col min="15636" max="15636" width="16.42578125" customWidth="1"/>
    <col min="15867" max="15867" width="7.140625" customWidth="1"/>
    <col min="15868" max="15875" width="11.42578125" customWidth="1"/>
    <col min="15876" max="15876" width="96.5703125" customWidth="1"/>
    <col min="15877" max="15879" width="18.5703125" customWidth="1"/>
    <col min="15880" max="15880" width="16.42578125" customWidth="1"/>
    <col min="15881" max="15881" width="5.140625" customWidth="1"/>
    <col min="15882" max="15882" width="14.85546875" customWidth="1"/>
    <col min="15883" max="15883" width="16.42578125" customWidth="1"/>
    <col min="15884" max="15884" width="5.140625" customWidth="1"/>
    <col min="15885" max="15885" width="14.85546875" customWidth="1"/>
    <col min="15886" max="15886" width="16.42578125" customWidth="1"/>
    <col min="15887" max="15887" width="5.140625" customWidth="1"/>
    <col min="15888" max="15888" width="14.85546875" customWidth="1"/>
    <col min="15889" max="15889" width="16.42578125" customWidth="1"/>
    <col min="15890" max="15890" width="5.140625" customWidth="1"/>
    <col min="15891" max="15891" width="14.85546875" customWidth="1"/>
    <col min="15892" max="15892" width="16.42578125" customWidth="1"/>
    <col min="16123" max="16123" width="7.140625" customWidth="1"/>
    <col min="16124" max="16131" width="11.42578125" customWidth="1"/>
    <col min="16132" max="16132" width="96.5703125" customWidth="1"/>
    <col min="16133" max="16135" width="18.5703125" customWidth="1"/>
    <col min="16136" max="16136" width="16.42578125" customWidth="1"/>
    <col min="16137" max="16137" width="5.140625" customWidth="1"/>
    <col min="16138" max="16138" width="14.85546875" customWidth="1"/>
    <col min="16139" max="16139" width="16.42578125" customWidth="1"/>
    <col min="16140" max="16140" width="5.140625" customWidth="1"/>
    <col min="16141" max="16141" width="14.85546875" customWidth="1"/>
    <col min="16142" max="16142" width="16.42578125" customWidth="1"/>
    <col min="16143" max="16143" width="5.140625" customWidth="1"/>
    <col min="16144" max="16144" width="14.85546875" customWidth="1"/>
    <col min="16145" max="16145" width="16.42578125" customWidth="1"/>
    <col min="16146" max="16146" width="5.140625" customWidth="1"/>
    <col min="16147" max="16147" width="14.85546875" customWidth="1"/>
    <col min="16148" max="16148" width="16.42578125" customWidth="1"/>
  </cols>
  <sheetData>
    <row r="1" spans="1:20" ht="15.75" x14ac:dyDescent="0.25">
      <c r="A1" s="306" t="s">
        <v>1354</v>
      </c>
      <c r="B1" s="306"/>
      <c r="C1" s="306"/>
      <c r="D1" s="306"/>
      <c r="E1" s="306"/>
      <c r="F1" s="306"/>
      <c r="G1" s="306"/>
      <c r="H1" s="306"/>
      <c r="I1" s="306"/>
      <c r="J1" s="306"/>
      <c r="K1" s="306"/>
      <c r="L1" s="306"/>
      <c r="M1" s="306"/>
      <c r="N1" s="306"/>
      <c r="O1" s="306"/>
      <c r="P1" s="306"/>
      <c r="Q1" s="306"/>
      <c r="R1" s="306"/>
      <c r="S1" s="306"/>
      <c r="T1" s="306"/>
    </row>
    <row r="2" spans="1:20" ht="15.75" x14ac:dyDescent="0.25">
      <c r="A2" s="306" t="s">
        <v>1356</v>
      </c>
      <c r="B2" s="306"/>
      <c r="C2" s="306"/>
      <c r="D2" s="306"/>
      <c r="E2" s="306"/>
      <c r="F2" s="306"/>
      <c r="G2" s="306"/>
      <c r="H2" s="306"/>
      <c r="I2" s="306"/>
      <c r="J2" s="306"/>
      <c r="K2" s="306"/>
      <c r="L2" s="306"/>
      <c r="M2" s="306"/>
      <c r="N2" s="306"/>
      <c r="O2" s="306"/>
      <c r="P2" s="306"/>
      <c r="Q2" s="306"/>
      <c r="R2" s="306"/>
      <c r="S2" s="306"/>
      <c r="T2" s="306"/>
    </row>
    <row r="3" spans="1:20" s="4" customFormat="1" ht="19.5" thickBot="1" x14ac:dyDescent="0.35">
      <c r="A3" s="2"/>
      <c r="B3" s="2"/>
      <c r="C3" s="2"/>
      <c r="D3" s="2"/>
      <c r="E3" s="2"/>
      <c r="F3" s="2"/>
      <c r="G3" s="2"/>
      <c r="H3" s="2"/>
      <c r="I3" s="2"/>
      <c r="J3" s="2"/>
      <c r="K3" s="2"/>
      <c r="L3" s="2"/>
      <c r="M3" s="3"/>
      <c r="N3" s="3"/>
      <c r="O3" s="93"/>
      <c r="R3" s="93"/>
      <c r="T3" s="3"/>
    </row>
    <row r="4" spans="1:20" ht="26.1" customHeight="1" x14ac:dyDescent="0.25">
      <c r="A4" s="307" t="s">
        <v>1</v>
      </c>
      <c r="B4" s="310" t="s">
        <v>2</v>
      </c>
      <c r="C4" s="313" t="s">
        <v>3</v>
      </c>
      <c r="D4" s="314"/>
      <c r="E4" s="5"/>
      <c r="F4" s="6"/>
      <c r="G4" s="6"/>
      <c r="H4" s="6"/>
      <c r="I4" s="7"/>
      <c r="J4" s="319" t="s">
        <v>0</v>
      </c>
      <c r="K4" s="319" t="s">
        <v>1268</v>
      </c>
      <c r="L4" s="319" t="s">
        <v>4</v>
      </c>
      <c r="M4" s="319" t="s">
        <v>5</v>
      </c>
      <c r="N4" s="319" t="s">
        <v>1269</v>
      </c>
      <c r="O4" s="322" t="s">
        <v>896</v>
      </c>
      <c r="P4" s="319" t="s">
        <v>1272</v>
      </c>
      <c r="Q4" s="325" t="s">
        <v>1263</v>
      </c>
      <c r="R4" s="322" t="s">
        <v>896</v>
      </c>
      <c r="S4" s="319" t="s">
        <v>1271</v>
      </c>
      <c r="T4" s="325" t="s">
        <v>1270</v>
      </c>
    </row>
    <row r="5" spans="1:20" ht="26.1" customHeight="1" x14ac:dyDescent="0.25">
      <c r="A5" s="308"/>
      <c r="B5" s="311"/>
      <c r="C5" s="315"/>
      <c r="D5" s="316"/>
      <c r="E5" s="8"/>
      <c r="F5" s="9"/>
      <c r="G5" s="9"/>
      <c r="H5" s="9"/>
      <c r="I5" s="10"/>
      <c r="J5" s="320"/>
      <c r="K5" s="320"/>
      <c r="L5" s="320"/>
      <c r="M5" s="320"/>
      <c r="N5" s="320"/>
      <c r="O5" s="323"/>
      <c r="P5" s="320"/>
      <c r="Q5" s="326"/>
      <c r="R5" s="323"/>
      <c r="S5" s="320"/>
      <c r="T5" s="326"/>
    </row>
    <row r="6" spans="1:20" ht="26.1" customHeight="1" thickBot="1" x14ac:dyDescent="0.3">
      <c r="A6" s="309"/>
      <c r="B6" s="312"/>
      <c r="C6" s="317"/>
      <c r="D6" s="318"/>
      <c r="E6" s="11"/>
      <c r="F6" s="12"/>
      <c r="G6" s="12"/>
      <c r="H6" s="12"/>
      <c r="I6" s="13"/>
      <c r="J6" s="321"/>
      <c r="K6" s="321"/>
      <c r="L6" s="321"/>
      <c r="M6" s="321"/>
      <c r="N6" s="321"/>
      <c r="O6" s="324"/>
      <c r="P6" s="321"/>
      <c r="Q6" s="327"/>
      <c r="R6" s="324"/>
      <c r="S6" s="321"/>
      <c r="T6" s="327"/>
    </row>
    <row r="7" spans="1:20" s="23" customFormat="1" ht="19.5" customHeight="1" x14ac:dyDescent="0.25">
      <c r="A7" s="14"/>
      <c r="B7" s="15">
        <v>1</v>
      </c>
      <c r="C7" s="16"/>
      <c r="D7" s="17"/>
      <c r="E7" s="18"/>
      <c r="F7" s="19"/>
      <c r="G7" s="19"/>
      <c r="H7" s="19"/>
      <c r="I7" s="19"/>
      <c r="J7" s="20" t="s">
        <v>6</v>
      </c>
      <c r="K7" s="21"/>
      <c r="L7" s="21"/>
      <c r="M7" s="22"/>
      <c r="N7" s="22"/>
      <c r="O7" s="94"/>
      <c r="P7" s="95"/>
      <c r="Q7" s="95"/>
      <c r="R7" s="94"/>
      <c r="S7" s="95"/>
      <c r="T7" s="95"/>
    </row>
    <row r="8" spans="1:20" s="30" customFormat="1" ht="19.5" customHeight="1" x14ac:dyDescent="0.25">
      <c r="A8" s="24" t="s">
        <v>7</v>
      </c>
      <c r="B8" s="25">
        <v>1</v>
      </c>
      <c r="C8" s="26">
        <v>1</v>
      </c>
      <c r="D8" s="26"/>
      <c r="E8" s="26"/>
      <c r="F8" s="27"/>
      <c r="G8" s="27"/>
      <c r="H8" s="27"/>
      <c r="I8" s="27"/>
      <c r="J8" s="28" t="s">
        <v>8</v>
      </c>
      <c r="K8" s="29">
        <v>138780.19000000003</v>
      </c>
      <c r="L8" s="29">
        <v>17155.510000000002</v>
      </c>
      <c r="M8" s="29">
        <v>30719.02</v>
      </c>
      <c r="N8" s="29">
        <v>186654.72</v>
      </c>
      <c r="O8" s="96"/>
      <c r="P8" s="29">
        <v>5599.55</v>
      </c>
      <c r="Q8" s="29">
        <v>192254.27</v>
      </c>
      <c r="R8" s="96"/>
      <c r="S8" s="29">
        <v>6178.04</v>
      </c>
      <c r="T8" s="29">
        <v>198983.08000000002</v>
      </c>
    </row>
    <row r="9" spans="1:20" s="30" customFormat="1" ht="19.5" customHeight="1" x14ac:dyDescent="0.25">
      <c r="A9" s="31">
        <v>1</v>
      </c>
      <c r="B9" s="32">
        <v>1</v>
      </c>
      <c r="C9" s="33">
        <v>1</v>
      </c>
      <c r="D9" s="33">
        <v>1</v>
      </c>
      <c r="E9" s="34"/>
      <c r="F9" s="35"/>
      <c r="G9" s="35"/>
      <c r="H9" s="35"/>
      <c r="I9" s="35"/>
      <c r="J9" s="36" t="s">
        <v>9</v>
      </c>
      <c r="K9" s="37">
        <v>0</v>
      </c>
      <c r="L9" s="37">
        <v>0</v>
      </c>
      <c r="M9" s="37">
        <v>0</v>
      </c>
      <c r="N9" s="37">
        <v>0</v>
      </c>
      <c r="O9" s="97"/>
      <c r="P9" s="37">
        <v>0</v>
      </c>
      <c r="Q9" s="37">
        <v>0</v>
      </c>
      <c r="R9" s="97"/>
      <c r="S9" s="37">
        <v>0</v>
      </c>
      <c r="T9" s="37">
        <v>0</v>
      </c>
    </row>
    <row r="10" spans="1:20" s="30" customFormat="1" ht="19.5" customHeight="1" x14ac:dyDescent="0.25">
      <c r="A10" s="123" t="s">
        <v>10</v>
      </c>
      <c r="B10" s="124">
        <v>1</v>
      </c>
      <c r="C10" s="125">
        <v>1</v>
      </c>
      <c r="D10" s="125">
        <v>1</v>
      </c>
      <c r="E10" s="126">
        <v>1</v>
      </c>
      <c r="F10" s="131"/>
      <c r="G10" s="131"/>
      <c r="H10" s="131"/>
      <c r="I10" s="131"/>
      <c r="J10" s="128" t="s">
        <v>11</v>
      </c>
      <c r="K10" s="132">
        <v>0</v>
      </c>
      <c r="L10" s="132">
        <v>0</v>
      </c>
      <c r="M10" s="132">
        <v>0</v>
      </c>
      <c r="N10" s="132">
        <v>0</v>
      </c>
      <c r="O10" s="133"/>
      <c r="P10" s="132">
        <v>0</v>
      </c>
      <c r="Q10" s="132">
        <v>0</v>
      </c>
      <c r="R10" s="133"/>
      <c r="S10" s="132">
        <v>0</v>
      </c>
      <c r="T10" s="132">
        <v>0</v>
      </c>
    </row>
    <row r="11" spans="1:20" ht="15.75" x14ac:dyDescent="0.25">
      <c r="A11" s="45">
        <v>1</v>
      </c>
      <c r="B11" s="46">
        <v>1</v>
      </c>
      <c r="C11" s="47">
        <v>1</v>
      </c>
      <c r="D11" s="47">
        <v>1</v>
      </c>
      <c r="E11" s="48">
        <v>1</v>
      </c>
      <c r="F11" s="42">
        <v>1</v>
      </c>
      <c r="G11" s="42"/>
      <c r="H11" s="42"/>
      <c r="I11" s="42"/>
      <c r="J11" s="49" t="s">
        <v>12</v>
      </c>
      <c r="K11" s="50">
        <v>0</v>
      </c>
      <c r="L11" s="50">
        <v>0</v>
      </c>
      <c r="M11" s="50">
        <v>0</v>
      </c>
      <c r="N11" s="50">
        <v>0</v>
      </c>
      <c r="O11" s="101">
        <v>0.03</v>
      </c>
      <c r="P11" s="50">
        <v>0</v>
      </c>
      <c r="Q11" s="50">
        <v>0</v>
      </c>
      <c r="R11" s="99">
        <v>3.5000000000000003E-2</v>
      </c>
      <c r="S11" s="50">
        <v>0</v>
      </c>
      <c r="T11" s="50">
        <v>0</v>
      </c>
    </row>
    <row r="12" spans="1:20" ht="15.75" x14ac:dyDescent="0.25">
      <c r="A12" s="45">
        <v>2</v>
      </c>
      <c r="B12" s="46">
        <v>1</v>
      </c>
      <c r="C12" s="47">
        <v>1</v>
      </c>
      <c r="D12" s="47">
        <v>1</v>
      </c>
      <c r="E12" s="48">
        <v>1</v>
      </c>
      <c r="F12" s="42">
        <v>2</v>
      </c>
      <c r="G12" s="42"/>
      <c r="H12" s="42"/>
      <c r="I12" s="42"/>
      <c r="J12" s="49" t="s">
        <v>13</v>
      </c>
      <c r="K12" s="50">
        <v>0</v>
      </c>
      <c r="L12" s="50">
        <v>0</v>
      </c>
      <c r="M12" s="50">
        <v>0</v>
      </c>
      <c r="N12" s="50">
        <v>0</v>
      </c>
      <c r="O12" s="101">
        <v>0.03</v>
      </c>
      <c r="P12" s="50">
        <v>0</v>
      </c>
      <c r="Q12" s="50">
        <v>0</v>
      </c>
      <c r="R12" s="99">
        <v>3.5000000000000003E-2</v>
      </c>
      <c r="S12" s="50">
        <v>0</v>
      </c>
      <c r="T12" s="50">
        <v>0</v>
      </c>
    </row>
    <row r="13" spans="1:20" ht="15.75" x14ac:dyDescent="0.25">
      <c r="A13" s="45">
        <v>3</v>
      </c>
      <c r="B13" s="46">
        <v>1</v>
      </c>
      <c r="C13" s="47">
        <v>1</v>
      </c>
      <c r="D13" s="47">
        <v>1</v>
      </c>
      <c r="E13" s="48">
        <v>1</v>
      </c>
      <c r="F13" s="42">
        <v>3</v>
      </c>
      <c r="G13" s="42"/>
      <c r="H13" s="42"/>
      <c r="I13" s="42"/>
      <c r="J13" s="49" t="s">
        <v>14</v>
      </c>
      <c r="K13" s="50">
        <v>0</v>
      </c>
      <c r="L13" s="50">
        <v>0</v>
      </c>
      <c r="M13" s="50">
        <v>0</v>
      </c>
      <c r="N13" s="50">
        <v>0</v>
      </c>
      <c r="O13" s="101">
        <v>0.03</v>
      </c>
      <c r="P13" s="50">
        <v>0</v>
      </c>
      <c r="Q13" s="50">
        <v>0</v>
      </c>
      <c r="R13" s="99">
        <v>3.5000000000000003E-2</v>
      </c>
      <c r="S13" s="50">
        <v>0</v>
      </c>
      <c r="T13" s="50">
        <v>0</v>
      </c>
    </row>
    <row r="14" spans="1:20" ht="15.75" x14ac:dyDescent="0.25">
      <c r="A14" s="45">
        <v>4</v>
      </c>
      <c r="B14" s="46">
        <v>1</v>
      </c>
      <c r="C14" s="47">
        <v>1</v>
      </c>
      <c r="D14" s="47">
        <v>1</v>
      </c>
      <c r="E14" s="48">
        <v>1</v>
      </c>
      <c r="F14" s="42">
        <v>4</v>
      </c>
      <c r="G14" s="42"/>
      <c r="H14" s="42"/>
      <c r="I14" s="42"/>
      <c r="J14" s="49" t="s">
        <v>15</v>
      </c>
      <c r="K14" s="50">
        <v>0</v>
      </c>
      <c r="L14" s="50">
        <v>0</v>
      </c>
      <c r="M14" s="50">
        <v>0</v>
      </c>
      <c r="N14" s="50">
        <v>0</v>
      </c>
      <c r="O14" s="101">
        <v>0.03</v>
      </c>
      <c r="P14" s="50">
        <v>0</v>
      </c>
      <c r="Q14" s="50">
        <v>0</v>
      </c>
      <c r="R14" s="99">
        <v>3.5000000000000003E-2</v>
      </c>
      <c r="S14" s="50">
        <v>0</v>
      </c>
      <c r="T14" s="50">
        <v>0</v>
      </c>
    </row>
    <row r="15" spans="1:20" ht="15.75" x14ac:dyDescent="0.25">
      <c r="A15" s="45">
        <v>5</v>
      </c>
      <c r="B15" s="46">
        <v>1</v>
      </c>
      <c r="C15" s="47">
        <v>1</v>
      </c>
      <c r="D15" s="47">
        <v>1</v>
      </c>
      <c r="E15" s="48">
        <v>1</v>
      </c>
      <c r="F15" s="42">
        <v>5</v>
      </c>
      <c r="G15" s="42"/>
      <c r="H15" s="42"/>
      <c r="I15" s="42"/>
      <c r="J15" s="49" t="s">
        <v>16</v>
      </c>
      <c r="K15" s="50">
        <v>0</v>
      </c>
      <c r="L15" s="50">
        <v>0</v>
      </c>
      <c r="M15" s="50">
        <v>0</v>
      </c>
      <c r="N15" s="50">
        <v>0</v>
      </c>
      <c r="O15" s="101">
        <v>0.03</v>
      </c>
      <c r="P15" s="50">
        <v>0</v>
      </c>
      <c r="Q15" s="50">
        <v>0</v>
      </c>
      <c r="R15" s="99">
        <v>3.5000000000000003E-2</v>
      </c>
      <c r="S15" s="50">
        <v>0</v>
      </c>
      <c r="T15" s="50">
        <v>0</v>
      </c>
    </row>
    <row r="16" spans="1:20" ht="15.75" x14ac:dyDescent="0.25">
      <c r="A16" s="45">
        <v>6</v>
      </c>
      <c r="B16" s="46">
        <v>1</v>
      </c>
      <c r="C16" s="47">
        <v>1</v>
      </c>
      <c r="D16" s="47">
        <v>1</v>
      </c>
      <c r="E16" s="48">
        <v>1</v>
      </c>
      <c r="F16" s="42">
        <v>6</v>
      </c>
      <c r="G16" s="42"/>
      <c r="H16" s="42"/>
      <c r="I16" s="42"/>
      <c r="J16" s="49" t="s">
        <v>17</v>
      </c>
      <c r="K16" s="50">
        <v>0</v>
      </c>
      <c r="L16" s="50">
        <v>0</v>
      </c>
      <c r="M16" s="50">
        <v>0</v>
      </c>
      <c r="N16" s="50">
        <v>0</v>
      </c>
      <c r="O16" s="101">
        <v>0.03</v>
      </c>
      <c r="P16" s="50">
        <v>0</v>
      </c>
      <c r="Q16" s="50">
        <v>0</v>
      </c>
      <c r="R16" s="99">
        <v>3.5000000000000003E-2</v>
      </c>
      <c r="S16" s="50">
        <v>0</v>
      </c>
      <c r="T16" s="50">
        <v>0</v>
      </c>
    </row>
    <row r="17" spans="1:20" ht="15.75" x14ac:dyDescent="0.25">
      <c r="A17" s="45">
        <v>7</v>
      </c>
      <c r="B17" s="46">
        <v>1</v>
      </c>
      <c r="C17" s="47">
        <v>1</v>
      </c>
      <c r="D17" s="47">
        <v>1</v>
      </c>
      <c r="E17" s="48">
        <v>1</v>
      </c>
      <c r="F17" s="42">
        <v>7</v>
      </c>
      <c r="G17" s="42"/>
      <c r="H17" s="42"/>
      <c r="I17" s="42"/>
      <c r="J17" s="49" t="s">
        <v>18</v>
      </c>
      <c r="K17" s="50">
        <v>0</v>
      </c>
      <c r="L17" s="50">
        <v>0</v>
      </c>
      <c r="M17" s="50">
        <v>0</v>
      </c>
      <c r="N17" s="50">
        <v>0</v>
      </c>
      <c r="O17" s="101">
        <v>0.03</v>
      </c>
      <c r="P17" s="50">
        <v>0</v>
      </c>
      <c r="Q17" s="50">
        <v>0</v>
      </c>
      <c r="R17" s="99">
        <v>3.5000000000000003E-2</v>
      </c>
      <c r="S17" s="50">
        <v>0</v>
      </c>
      <c r="T17" s="50">
        <v>0</v>
      </c>
    </row>
    <row r="18" spans="1:20" ht="15.75" x14ac:dyDescent="0.25">
      <c r="A18" s="45">
        <v>8</v>
      </c>
      <c r="B18" s="46">
        <v>1</v>
      </c>
      <c r="C18" s="110">
        <v>1</v>
      </c>
      <c r="D18" s="110">
        <v>1</v>
      </c>
      <c r="E18" s="48">
        <v>1</v>
      </c>
      <c r="F18" s="42">
        <v>8</v>
      </c>
      <c r="G18" s="42"/>
      <c r="H18" s="42"/>
      <c r="I18" s="42"/>
      <c r="J18" s="49" t="s">
        <v>19</v>
      </c>
      <c r="K18" s="50">
        <v>0</v>
      </c>
      <c r="L18" s="50">
        <v>0</v>
      </c>
      <c r="M18" s="50">
        <v>0</v>
      </c>
      <c r="N18" s="50">
        <v>0</v>
      </c>
      <c r="O18" s="101">
        <v>0.03</v>
      </c>
      <c r="P18" s="50">
        <v>0</v>
      </c>
      <c r="Q18" s="50">
        <v>0</v>
      </c>
      <c r="R18" s="99">
        <v>3.5000000000000003E-2</v>
      </c>
      <c r="S18" s="50">
        <v>0</v>
      </c>
      <c r="T18" s="50">
        <v>0</v>
      </c>
    </row>
    <row r="19" spans="1:20" ht="15.75" x14ac:dyDescent="0.25">
      <c r="A19" s="45">
        <v>9</v>
      </c>
      <c r="B19" s="46">
        <v>1</v>
      </c>
      <c r="C19" s="47">
        <v>1</v>
      </c>
      <c r="D19" s="47">
        <v>1</v>
      </c>
      <c r="E19" s="48">
        <v>1</v>
      </c>
      <c r="F19" s="42">
        <v>9</v>
      </c>
      <c r="G19" s="42"/>
      <c r="H19" s="42"/>
      <c r="I19" s="42"/>
      <c r="J19" s="49" t="s">
        <v>20</v>
      </c>
      <c r="K19" s="50">
        <v>0</v>
      </c>
      <c r="L19" s="50">
        <v>0</v>
      </c>
      <c r="M19" s="50">
        <v>0</v>
      </c>
      <c r="N19" s="50">
        <v>0</v>
      </c>
      <c r="O19" s="101">
        <v>0.03</v>
      </c>
      <c r="P19" s="50">
        <v>0</v>
      </c>
      <c r="Q19" s="50">
        <v>0</v>
      </c>
      <c r="R19" s="99">
        <v>3.5000000000000003E-2</v>
      </c>
      <c r="S19" s="50">
        <v>0</v>
      </c>
      <c r="T19" s="50">
        <v>0</v>
      </c>
    </row>
    <row r="20" spans="1:20" ht="15.75" x14ac:dyDescent="0.25">
      <c r="A20" s="45">
        <v>10</v>
      </c>
      <c r="B20" s="46">
        <v>1</v>
      </c>
      <c r="C20" s="47">
        <v>1</v>
      </c>
      <c r="D20" s="47">
        <v>1</v>
      </c>
      <c r="E20" s="48">
        <v>1</v>
      </c>
      <c r="F20" s="42">
        <v>10</v>
      </c>
      <c r="G20" s="42"/>
      <c r="H20" s="42"/>
      <c r="I20" s="42"/>
      <c r="J20" s="49" t="s">
        <v>21</v>
      </c>
      <c r="K20" s="50">
        <v>0</v>
      </c>
      <c r="L20" s="50">
        <v>0</v>
      </c>
      <c r="M20" s="50">
        <v>0</v>
      </c>
      <c r="N20" s="50">
        <v>0</v>
      </c>
      <c r="O20" s="101">
        <v>0.03</v>
      </c>
      <c r="P20" s="50">
        <v>0</v>
      </c>
      <c r="Q20" s="50">
        <v>0</v>
      </c>
      <c r="R20" s="99">
        <v>3.5000000000000003E-2</v>
      </c>
      <c r="S20" s="50">
        <v>0</v>
      </c>
      <c r="T20" s="50">
        <v>0</v>
      </c>
    </row>
    <row r="21" spans="1:20" ht="15.75" x14ac:dyDescent="0.25">
      <c r="A21" s="123" t="s">
        <v>22</v>
      </c>
      <c r="B21" s="124">
        <v>1</v>
      </c>
      <c r="C21" s="125">
        <v>1</v>
      </c>
      <c r="D21" s="125">
        <v>1</v>
      </c>
      <c r="E21" s="126">
        <v>2</v>
      </c>
      <c r="F21" s="131"/>
      <c r="G21" s="131"/>
      <c r="H21" s="131"/>
      <c r="I21" s="131"/>
      <c r="J21" s="128" t="s">
        <v>23</v>
      </c>
      <c r="K21" s="132">
        <v>0</v>
      </c>
      <c r="L21" s="132">
        <v>0</v>
      </c>
      <c r="M21" s="132">
        <v>0</v>
      </c>
      <c r="N21" s="132">
        <v>0</v>
      </c>
      <c r="O21" s="134"/>
      <c r="P21" s="132">
        <v>0</v>
      </c>
      <c r="Q21" s="132">
        <v>0</v>
      </c>
      <c r="R21" s="135"/>
      <c r="S21" s="132">
        <v>0</v>
      </c>
      <c r="T21" s="132">
        <v>0</v>
      </c>
    </row>
    <row r="22" spans="1:20" ht="15.75" x14ac:dyDescent="0.25">
      <c r="A22" s="45">
        <v>1</v>
      </c>
      <c r="B22" s="46">
        <v>1</v>
      </c>
      <c r="C22" s="47">
        <v>1</v>
      </c>
      <c r="D22" s="47">
        <v>1</v>
      </c>
      <c r="E22" s="48">
        <v>2</v>
      </c>
      <c r="F22" s="42">
        <v>1</v>
      </c>
      <c r="G22" s="42"/>
      <c r="H22" s="42"/>
      <c r="I22" s="42"/>
      <c r="J22" s="49" t="s">
        <v>24</v>
      </c>
      <c r="K22" s="50">
        <v>0</v>
      </c>
      <c r="L22" s="50">
        <v>0</v>
      </c>
      <c r="M22" s="50">
        <v>0</v>
      </c>
      <c r="N22" s="50">
        <v>0</v>
      </c>
      <c r="O22" s="101">
        <v>0.03</v>
      </c>
      <c r="P22" s="50">
        <v>0</v>
      </c>
      <c r="Q22" s="50">
        <v>0</v>
      </c>
      <c r="R22" s="99">
        <v>3.5000000000000003E-2</v>
      </c>
      <c r="S22" s="50">
        <v>0</v>
      </c>
      <c r="T22" s="50">
        <v>0</v>
      </c>
    </row>
    <row r="23" spans="1:20" ht="15.75" x14ac:dyDescent="0.25">
      <c r="A23" s="45">
        <v>2</v>
      </c>
      <c r="B23" s="46">
        <v>1</v>
      </c>
      <c r="C23" s="47">
        <v>1</v>
      </c>
      <c r="D23" s="47">
        <v>1</v>
      </c>
      <c r="E23" s="48">
        <v>2</v>
      </c>
      <c r="F23" s="42">
        <v>2</v>
      </c>
      <c r="G23" s="42"/>
      <c r="H23" s="42"/>
      <c r="I23" s="42"/>
      <c r="J23" s="49" t="s">
        <v>25</v>
      </c>
      <c r="K23" s="50">
        <v>0</v>
      </c>
      <c r="L23" s="50">
        <v>0</v>
      </c>
      <c r="M23" s="50">
        <v>0</v>
      </c>
      <c r="N23" s="50">
        <v>0</v>
      </c>
      <c r="O23" s="101">
        <v>0.03</v>
      </c>
      <c r="P23" s="50">
        <v>0</v>
      </c>
      <c r="Q23" s="50">
        <v>0</v>
      </c>
      <c r="R23" s="99">
        <v>3.5000000000000003E-2</v>
      </c>
      <c r="S23" s="50">
        <v>0</v>
      </c>
      <c r="T23" s="50">
        <v>0</v>
      </c>
    </row>
    <row r="24" spans="1:20" ht="15.75" x14ac:dyDescent="0.25">
      <c r="A24" s="45">
        <v>3</v>
      </c>
      <c r="B24" s="46">
        <v>1</v>
      </c>
      <c r="C24" s="47">
        <v>1</v>
      </c>
      <c r="D24" s="47">
        <v>1</v>
      </c>
      <c r="E24" s="48">
        <v>2</v>
      </c>
      <c r="F24" s="42">
        <v>3</v>
      </c>
      <c r="G24" s="42"/>
      <c r="H24" s="42"/>
      <c r="I24" s="42"/>
      <c r="J24" s="49" t="s">
        <v>26</v>
      </c>
      <c r="K24" s="50">
        <v>0</v>
      </c>
      <c r="L24" s="50">
        <v>0</v>
      </c>
      <c r="M24" s="50">
        <v>0</v>
      </c>
      <c r="N24" s="50">
        <v>0</v>
      </c>
      <c r="O24" s="101">
        <v>0.03</v>
      </c>
      <c r="P24" s="50">
        <v>0</v>
      </c>
      <c r="Q24" s="50">
        <v>0</v>
      </c>
      <c r="R24" s="99">
        <v>3.5000000000000003E-2</v>
      </c>
      <c r="S24" s="50">
        <v>0</v>
      </c>
      <c r="T24" s="50">
        <v>0</v>
      </c>
    </row>
    <row r="25" spans="1:20" ht="15.75" x14ac:dyDescent="0.25">
      <c r="A25" s="45"/>
      <c r="B25" s="46">
        <v>1</v>
      </c>
      <c r="C25" s="47">
        <v>1</v>
      </c>
      <c r="D25" s="47">
        <v>1</v>
      </c>
      <c r="E25" s="48">
        <v>2</v>
      </c>
      <c r="F25" s="42">
        <v>4</v>
      </c>
      <c r="G25" s="42"/>
      <c r="H25" s="42"/>
      <c r="I25" s="42"/>
      <c r="J25" s="49" t="s">
        <v>27</v>
      </c>
      <c r="K25" s="50">
        <v>0</v>
      </c>
      <c r="L25" s="50">
        <v>0</v>
      </c>
      <c r="M25" s="50">
        <v>0</v>
      </c>
      <c r="N25" s="50">
        <v>0</v>
      </c>
      <c r="O25" s="101">
        <v>0.03</v>
      </c>
      <c r="P25" s="50">
        <v>0</v>
      </c>
      <c r="Q25" s="50">
        <v>0</v>
      </c>
      <c r="R25" s="99">
        <v>3.5000000000000003E-2</v>
      </c>
      <c r="S25" s="50">
        <v>0</v>
      </c>
      <c r="T25" s="50">
        <v>0</v>
      </c>
    </row>
    <row r="26" spans="1:20" ht="15.75" x14ac:dyDescent="0.25">
      <c r="A26" s="51">
        <v>2</v>
      </c>
      <c r="B26" s="32">
        <v>1</v>
      </c>
      <c r="C26" s="33">
        <v>1</v>
      </c>
      <c r="D26" s="33">
        <v>2</v>
      </c>
      <c r="E26" s="52"/>
      <c r="F26" s="35"/>
      <c r="G26" s="35"/>
      <c r="H26" s="35"/>
      <c r="I26" s="35"/>
      <c r="J26" s="36" t="s">
        <v>28</v>
      </c>
      <c r="K26" s="37">
        <v>71493.330000000016</v>
      </c>
      <c r="L26" s="37">
        <v>4790.1200000000008</v>
      </c>
      <c r="M26" s="37">
        <v>6188.41</v>
      </c>
      <c r="N26" s="37">
        <v>82471.86</v>
      </c>
      <c r="O26" s="102"/>
      <c r="P26" s="37">
        <v>2474.1099999999997</v>
      </c>
      <c r="Q26" s="37">
        <v>84945.97</v>
      </c>
      <c r="R26" s="97"/>
      <c r="S26" s="37">
        <v>2973.0699999999997</v>
      </c>
      <c r="T26" s="37">
        <v>87919.040000000008</v>
      </c>
    </row>
    <row r="27" spans="1:20" ht="15.75" x14ac:dyDescent="0.25">
      <c r="A27" s="136" t="s">
        <v>10</v>
      </c>
      <c r="B27" s="124">
        <v>1</v>
      </c>
      <c r="C27" s="125">
        <v>1</v>
      </c>
      <c r="D27" s="125">
        <v>2</v>
      </c>
      <c r="E27" s="126">
        <v>1</v>
      </c>
      <c r="F27" s="131"/>
      <c r="G27" s="131"/>
      <c r="H27" s="131"/>
      <c r="I27" s="131"/>
      <c r="J27" s="128" t="s">
        <v>29</v>
      </c>
      <c r="K27" s="132">
        <v>71493.330000000016</v>
      </c>
      <c r="L27" s="132">
        <v>4790.1200000000008</v>
      </c>
      <c r="M27" s="132">
        <v>6188.41</v>
      </c>
      <c r="N27" s="132">
        <v>82471.86</v>
      </c>
      <c r="O27" s="137"/>
      <c r="P27" s="132">
        <v>2474.1099999999997</v>
      </c>
      <c r="Q27" s="132">
        <v>84945.97</v>
      </c>
      <c r="R27" s="133"/>
      <c r="S27" s="132">
        <v>2973.0699999999997</v>
      </c>
      <c r="T27" s="132">
        <v>87919.040000000008</v>
      </c>
    </row>
    <row r="28" spans="1:20" ht="15.75" x14ac:dyDescent="0.25">
      <c r="A28" s="54">
        <v>1</v>
      </c>
      <c r="B28" s="39">
        <v>1</v>
      </c>
      <c r="C28" s="40">
        <v>1</v>
      </c>
      <c r="D28" s="40">
        <v>2</v>
      </c>
      <c r="E28" s="41">
        <v>1</v>
      </c>
      <c r="F28" s="55">
        <v>1</v>
      </c>
      <c r="G28" s="42"/>
      <c r="H28" s="42"/>
      <c r="I28" s="42"/>
      <c r="J28" s="43" t="s">
        <v>30</v>
      </c>
      <c r="K28" s="44">
        <v>1247.76</v>
      </c>
      <c r="L28" s="44">
        <v>1552.83</v>
      </c>
      <c r="M28" s="44">
        <v>3105.66</v>
      </c>
      <c r="N28" s="44">
        <v>5906.25</v>
      </c>
      <c r="O28" s="104"/>
      <c r="P28" s="44">
        <v>177.18</v>
      </c>
      <c r="Q28" s="44">
        <v>6083.43</v>
      </c>
      <c r="R28" s="98"/>
      <c r="S28" s="44">
        <v>212.92</v>
      </c>
      <c r="T28" s="44">
        <v>6296.35</v>
      </c>
    </row>
    <row r="29" spans="1:20" ht="15.75" x14ac:dyDescent="0.25">
      <c r="A29" s="54"/>
      <c r="B29" s="46">
        <v>1</v>
      </c>
      <c r="C29" s="47">
        <v>1</v>
      </c>
      <c r="D29" s="47">
        <v>2</v>
      </c>
      <c r="E29" s="48">
        <v>1</v>
      </c>
      <c r="F29" s="42">
        <v>1</v>
      </c>
      <c r="G29" s="42">
        <v>1</v>
      </c>
      <c r="H29" s="42"/>
      <c r="I29" s="42"/>
      <c r="J29" s="49" t="s">
        <v>31</v>
      </c>
      <c r="K29" s="50">
        <v>1247.76</v>
      </c>
      <c r="L29" s="50">
        <v>1552.83</v>
      </c>
      <c r="M29" s="50">
        <v>3105.66</v>
      </c>
      <c r="N29" s="50">
        <v>5906.25</v>
      </c>
      <c r="O29" s="101">
        <v>0.03</v>
      </c>
      <c r="P29" s="50">
        <v>177.18</v>
      </c>
      <c r="Q29" s="50">
        <v>6083.43</v>
      </c>
      <c r="R29" s="99">
        <v>3.5000000000000003E-2</v>
      </c>
      <c r="S29" s="50">
        <v>212.92</v>
      </c>
      <c r="T29" s="50">
        <v>6296.35</v>
      </c>
    </row>
    <row r="30" spans="1:20" ht="15.75" x14ac:dyDescent="0.25">
      <c r="A30" s="54"/>
      <c r="B30" s="46">
        <v>1</v>
      </c>
      <c r="C30" s="47">
        <v>1</v>
      </c>
      <c r="D30" s="47">
        <v>2</v>
      </c>
      <c r="E30" s="48">
        <v>1</v>
      </c>
      <c r="F30" s="42">
        <v>1</v>
      </c>
      <c r="G30" s="42">
        <v>2</v>
      </c>
      <c r="H30" s="42"/>
      <c r="I30" s="42"/>
      <c r="J30" s="49" t="s">
        <v>32</v>
      </c>
      <c r="K30" s="50">
        <v>0</v>
      </c>
      <c r="L30" s="50">
        <v>0</v>
      </c>
      <c r="M30" s="50">
        <v>0</v>
      </c>
      <c r="N30" s="50">
        <v>0</v>
      </c>
      <c r="O30" s="101">
        <v>0.03</v>
      </c>
      <c r="P30" s="50">
        <v>0</v>
      </c>
      <c r="Q30" s="50">
        <v>0</v>
      </c>
      <c r="R30" s="99">
        <v>3.5000000000000003E-2</v>
      </c>
      <c r="S30" s="50">
        <v>0</v>
      </c>
      <c r="T30" s="50">
        <v>0</v>
      </c>
    </row>
    <row r="31" spans="1:20" ht="15.75" x14ac:dyDescent="0.25">
      <c r="A31" s="54">
        <v>2</v>
      </c>
      <c r="B31" s="39">
        <v>1</v>
      </c>
      <c r="C31" s="40">
        <v>1</v>
      </c>
      <c r="D31" s="40">
        <v>2</v>
      </c>
      <c r="E31" s="41">
        <v>1</v>
      </c>
      <c r="F31" s="55">
        <v>2</v>
      </c>
      <c r="G31" s="42"/>
      <c r="H31" s="42"/>
      <c r="I31" s="42"/>
      <c r="J31" s="43" t="s">
        <v>33</v>
      </c>
      <c r="K31" s="44">
        <v>1965.87</v>
      </c>
      <c r="L31" s="44">
        <v>0</v>
      </c>
      <c r="M31" s="44">
        <v>0</v>
      </c>
      <c r="N31" s="44">
        <v>1965.87</v>
      </c>
      <c r="O31" s="104"/>
      <c r="P31" s="44">
        <v>58.97</v>
      </c>
      <c r="Q31" s="44">
        <v>2024.84</v>
      </c>
      <c r="R31" s="98"/>
      <c r="S31" s="44">
        <v>70.86</v>
      </c>
      <c r="T31" s="44">
        <v>2095.6999999999998</v>
      </c>
    </row>
    <row r="32" spans="1:20" ht="15.75" x14ac:dyDescent="0.25">
      <c r="A32" s="45"/>
      <c r="B32" s="46">
        <v>1</v>
      </c>
      <c r="C32" s="47">
        <v>1</v>
      </c>
      <c r="D32" s="47">
        <v>2</v>
      </c>
      <c r="E32" s="48">
        <v>1</v>
      </c>
      <c r="F32" s="42">
        <v>2</v>
      </c>
      <c r="G32" s="42">
        <v>1</v>
      </c>
      <c r="H32" s="42"/>
      <c r="I32" s="42"/>
      <c r="J32" s="49" t="s">
        <v>34</v>
      </c>
      <c r="K32" s="50">
        <v>0</v>
      </c>
      <c r="L32" s="50">
        <v>0</v>
      </c>
      <c r="M32" s="50">
        <v>0</v>
      </c>
      <c r="N32" s="50">
        <v>0</v>
      </c>
      <c r="O32" s="101">
        <v>0.03</v>
      </c>
      <c r="P32" s="50">
        <v>0</v>
      </c>
      <c r="Q32" s="50">
        <v>0</v>
      </c>
      <c r="R32" s="99">
        <v>3.5000000000000003E-2</v>
      </c>
      <c r="S32" s="50">
        <v>0</v>
      </c>
      <c r="T32" s="50">
        <v>0</v>
      </c>
    </row>
    <row r="33" spans="1:20" ht="15.75" x14ac:dyDescent="0.25">
      <c r="A33" s="45"/>
      <c r="B33" s="46">
        <v>1</v>
      </c>
      <c r="C33" s="47">
        <v>1</v>
      </c>
      <c r="D33" s="47">
        <v>2</v>
      </c>
      <c r="E33" s="48">
        <v>1</v>
      </c>
      <c r="F33" s="42">
        <v>2</v>
      </c>
      <c r="G33" s="42">
        <v>2</v>
      </c>
      <c r="H33" s="42"/>
      <c r="I33" s="42"/>
      <c r="J33" s="49" t="s">
        <v>35</v>
      </c>
      <c r="K33" s="50">
        <v>1965.87</v>
      </c>
      <c r="L33" s="50">
        <v>0</v>
      </c>
      <c r="M33" s="50">
        <v>0</v>
      </c>
      <c r="N33" s="50">
        <v>1965.87</v>
      </c>
      <c r="O33" s="101">
        <v>0.03</v>
      </c>
      <c r="P33" s="50">
        <v>58.97</v>
      </c>
      <c r="Q33" s="50">
        <v>2024.84</v>
      </c>
      <c r="R33" s="99">
        <v>3.5000000000000003E-2</v>
      </c>
      <c r="S33" s="50">
        <v>70.86</v>
      </c>
      <c r="T33" s="50">
        <v>2095.6999999999998</v>
      </c>
    </row>
    <row r="34" spans="1:20" ht="15.75" x14ac:dyDescent="0.25">
      <c r="A34" s="54">
        <v>3</v>
      </c>
      <c r="B34" s="39">
        <v>1</v>
      </c>
      <c r="C34" s="40">
        <v>1</v>
      </c>
      <c r="D34" s="40">
        <v>2</v>
      </c>
      <c r="E34" s="41">
        <v>1</v>
      </c>
      <c r="F34" s="55">
        <v>3</v>
      </c>
      <c r="G34" s="55"/>
      <c r="H34" s="42"/>
      <c r="I34" s="42"/>
      <c r="J34" s="43" t="s">
        <v>36</v>
      </c>
      <c r="K34" s="44">
        <v>20207.88</v>
      </c>
      <c r="L34" s="44">
        <v>0</v>
      </c>
      <c r="M34" s="44">
        <v>0</v>
      </c>
      <c r="N34" s="44">
        <v>20207.88</v>
      </c>
      <c r="O34" s="101">
        <v>0.03</v>
      </c>
      <c r="P34" s="86">
        <v>606.23</v>
      </c>
      <c r="Q34" s="44">
        <v>20814.11</v>
      </c>
      <c r="R34" s="99">
        <v>3.5000000000000003E-2</v>
      </c>
      <c r="S34" s="86">
        <v>728.49</v>
      </c>
      <c r="T34" s="44">
        <v>21542.600000000002</v>
      </c>
    </row>
    <row r="35" spans="1:20" ht="15.75" x14ac:dyDescent="0.25">
      <c r="A35" s="54">
        <v>4</v>
      </c>
      <c r="B35" s="39">
        <v>1</v>
      </c>
      <c r="C35" s="40">
        <v>1</v>
      </c>
      <c r="D35" s="40">
        <v>2</v>
      </c>
      <c r="E35" s="41">
        <v>1</v>
      </c>
      <c r="F35" s="55">
        <v>4</v>
      </c>
      <c r="G35" s="55"/>
      <c r="H35" s="42"/>
      <c r="I35" s="42"/>
      <c r="J35" s="43" t="s">
        <v>37</v>
      </c>
      <c r="K35" s="44">
        <v>18247.419999999998</v>
      </c>
      <c r="L35" s="44">
        <v>3041.11</v>
      </c>
      <c r="M35" s="44">
        <v>2298.0299999999997</v>
      </c>
      <c r="N35" s="44">
        <v>23586.560000000001</v>
      </c>
      <c r="O35" s="104"/>
      <c r="P35" s="44">
        <v>707.58999999999992</v>
      </c>
      <c r="Q35" s="44">
        <v>24294.15</v>
      </c>
      <c r="R35" s="98"/>
      <c r="S35" s="44">
        <v>850.28</v>
      </c>
      <c r="T35" s="44">
        <v>25144.43</v>
      </c>
    </row>
    <row r="36" spans="1:20" ht="15.75" x14ac:dyDescent="0.25">
      <c r="A36" s="45"/>
      <c r="B36" s="46">
        <v>1</v>
      </c>
      <c r="C36" s="47">
        <v>1</v>
      </c>
      <c r="D36" s="47">
        <v>2</v>
      </c>
      <c r="E36" s="48">
        <v>1</v>
      </c>
      <c r="F36" s="42">
        <v>4</v>
      </c>
      <c r="G36" s="42">
        <v>1</v>
      </c>
      <c r="H36" s="42"/>
      <c r="I36" s="42"/>
      <c r="J36" s="49" t="s">
        <v>38</v>
      </c>
      <c r="K36" s="50">
        <v>16914.71</v>
      </c>
      <c r="L36" s="50">
        <v>2819.11</v>
      </c>
      <c r="M36" s="50">
        <v>1409.56</v>
      </c>
      <c r="N36" s="50">
        <v>21143.38</v>
      </c>
      <c r="O36" s="101">
        <v>0.03</v>
      </c>
      <c r="P36" s="50">
        <v>634.29999999999995</v>
      </c>
      <c r="Q36" s="50">
        <v>21777.68</v>
      </c>
      <c r="R36" s="99">
        <v>3.5000000000000003E-2</v>
      </c>
      <c r="S36" s="50">
        <v>762.21</v>
      </c>
      <c r="T36" s="50">
        <v>22539.89</v>
      </c>
    </row>
    <row r="37" spans="1:20" ht="15.75" x14ac:dyDescent="0.25">
      <c r="A37" s="45"/>
      <c r="B37" s="46">
        <v>1</v>
      </c>
      <c r="C37" s="47">
        <v>1</v>
      </c>
      <c r="D37" s="47">
        <v>2</v>
      </c>
      <c r="E37" s="48">
        <v>1</v>
      </c>
      <c r="F37" s="42">
        <v>4</v>
      </c>
      <c r="G37" s="42">
        <v>2</v>
      </c>
      <c r="H37" s="42"/>
      <c r="I37" s="42"/>
      <c r="J37" s="49" t="s">
        <v>39</v>
      </c>
      <c r="K37" s="50">
        <v>0</v>
      </c>
      <c r="L37" s="50">
        <v>0</v>
      </c>
      <c r="M37" s="50">
        <v>0</v>
      </c>
      <c r="N37" s="50">
        <v>0</v>
      </c>
      <c r="O37" s="101">
        <v>0.03</v>
      </c>
      <c r="P37" s="50">
        <v>0</v>
      </c>
      <c r="Q37" s="50">
        <v>0</v>
      </c>
      <c r="R37" s="99">
        <v>3.5000000000000003E-2</v>
      </c>
      <c r="S37" s="50">
        <v>0</v>
      </c>
      <c r="T37" s="50">
        <v>0</v>
      </c>
    </row>
    <row r="38" spans="1:20" ht="15.75" x14ac:dyDescent="0.25">
      <c r="A38" s="45"/>
      <c r="B38" s="46">
        <v>1</v>
      </c>
      <c r="C38" s="47">
        <v>1</v>
      </c>
      <c r="D38" s="47">
        <v>2</v>
      </c>
      <c r="E38" s="48">
        <v>1</v>
      </c>
      <c r="F38" s="42">
        <v>4</v>
      </c>
      <c r="G38" s="42">
        <v>3</v>
      </c>
      <c r="H38" s="42"/>
      <c r="I38" s="42"/>
      <c r="J38" s="49" t="s">
        <v>40</v>
      </c>
      <c r="K38" s="50">
        <v>1332.71</v>
      </c>
      <c r="L38" s="50">
        <v>222</v>
      </c>
      <c r="M38" s="50">
        <v>888.47</v>
      </c>
      <c r="N38" s="50">
        <v>2443.1800000000003</v>
      </c>
      <c r="O38" s="101">
        <v>0.03</v>
      </c>
      <c r="P38" s="50">
        <v>73.290000000000006</v>
      </c>
      <c r="Q38" s="50">
        <v>2516.4700000000003</v>
      </c>
      <c r="R38" s="99">
        <v>3.5000000000000003E-2</v>
      </c>
      <c r="S38" s="50">
        <v>88.07</v>
      </c>
      <c r="T38" s="50">
        <v>2604.5400000000004</v>
      </c>
    </row>
    <row r="39" spans="1:20" ht="15.75" x14ac:dyDescent="0.25">
      <c r="A39" s="45"/>
      <c r="B39" s="46">
        <v>1</v>
      </c>
      <c r="C39" s="47">
        <v>1</v>
      </c>
      <c r="D39" s="47">
        <v>2</v>
      </c>
      <c r="E39" s="48">
        <v>1</v>
      </c>
      <c r="F39" s="42">
        <v>4</v>
      </c>
      <c r="G39" s="42">
        <v>4</v>
      </c>
      <c r="H39" s="42"/>
      <c r="I39" s="42"/>
      <c r="J39" s="49" t="s">
        <v>41</v>
      </c>
      <c r="K39" s="50">
        <v>0</v>
      </c>
      <c r="L39" s="50">
        <v>0</v>
      </c>
      <c r="M39" s="50">
        <v>0</v>
      </c>
      <c r="N39" s="50">
        <v>0</v>
      </c>
      <c r="O39" s="101">
        <v>0.03</v>
      </c>
      <c r="P39" s="50">
        <v>0</v>
      </c>
      <c r="Q39" s="50">
        <v>0</v>
      </c>
      <c r="R39" s="99">
        <v>3.5000000000000003E-2</v>
      </c>
      <c r="S39" s="50">
        <v>0</v>
      </c>
      <c r="T39" s="50">
        <v>0</v>
      </c>
    </row>
    <row r="40" spans="1:20" ht="15.75" x14ac:dyDescent="0.25">
      <c r="A40" s="54">
        <v>5</v>
      </c>
      <c r="B40" s="39">
        <v>1</v>
      </c>
      <c r="C40" s="40">
        <v>1</v>
      </c>
      <c r="D40" s="40">
        <v>2</v>
      </c>
      <c r="E40" s="41">
        <v>1</v>
      </c>
      <c r="F40" s="55">
        <v>5</v>
      </c>
      <c r="G40" s="42"/>
      <c r="H40" s="42"/>
      <c r="I40" s="42"/>
      <c r="J40" s="43" t="s">
        <v>42</v>
      </c>
      <c r="K40" s="44">
        <v>0</v>
      </c>
      <c r="L40" s="44">
        <v>0</v>
      </c>
      <c r="M40" s="44">
        <v>0</v>
      </c>
      <c r="N40" s="44">
        <v>0</v>
      </c>
      <c r="O40" s="101">
        <v>0.03</v>
      </c>
      <c r="P40" s="86">
        <v>0</v>
      </c>
      <c r="Q40" s="44">
        <v>0</v>
      </c>
      <c r="R40" s="99">
        <v>3.5000000000000003E-2</v>
      </c>
      <c r="S40" s="86">
        <v>0</v>
      </c>
      <c r="T40" s="44">
        <v>0</v>
      </c>
    </row>
    <row r="41" spans="1:20" ht="15.75" x14ac:dyDescent="0.25">
      <c r="A41" s="56">
        <v>6</v>
      </c>
      <c r="B41" s="39">
        <v>1</v>
      </c>
      <c r="C41" s="40">
        <v>1</v>
      </c>
      <c r="D41" s="40">
        <v>2</v>
      </c>
      <c r="E41" s="41">
        <v>1</v>
      </c>
      <c r="F41" s="55">
        <v>6</v>
      </c>
      <c r="G41" s="42"/>
      <c r="H41" s="42"/>
      <c r="I41" s="42"/>
      <c r="J41" s="43" t="s">
        <v>43</v>
      </c>
      <c r="K41" s="44">
        <v>0</v>
      </c>
      <c r="L41" s="44">
        <v>0</v>
      </c>
      <c r="M41" s="44">
        <v>0</v>
      </c>
      <c r="N41" s="44">
        <v>0</v>
      </c>
      <c r="O41" s="101">
        <v>0.03</v>
      </c>
      <c r="P41" s="86">
        <v>0</v>
      </c>
      <c r="Q41" s="44">
        <v>0</v>
      </c>
      <c r="R41" s="99">
        <v>3.5000000000000003E-2</v>
      </c>
      <c r="S41" s="86">
        <v>0</v>
      </c>
      <c r="T41" s="44">
        <v>0</v>
      </c>
    </row>
    <row r="42" spans="1:20" ht="27.75" customHeight="1" x14ac:dyDescent="0.25">
      <c r="A42" s="56">
        <v>7</v>
      </c>
      <c r="B42" s="39">
        <v>1</v>
      </c>
      <c r="C42" s="40">
        <v>1</v>
      </c>
      <c r="D42" s="40">
        <v>2</v>
      </c>
      <c r="E42" s="41">
        <v>1</v>
      </c>
      <c r="F42" s="55">
        <v>7</v>
      </c>
      <c r="G42" s="42"/>
      <c r="H42" s="42"/>
      <c r="I42" s="42"/>
      <c r="J42" s="57" t="s">
        <v>44</v>
      </c>
      <c r="K42" s="44">
        <v>28647.33</v>
      </c>
      <c r="L42" s="44">
        <v>0</v>
      </c>
      <c r="M42" s="44">
        <v>0</v>
      </c>
      <c r="N42" s="44">
        <v>28647.33</v>
      </c>
      <c r="O42" s="101">
        <v>0.03</v>
      </c>
      <c r="P42" s="86">
        <v>859.41</v>
      </c>
      <c r="Q42" s="44">
        <v>29506.74</v>
      </c>
      <c r="R42" s="99">
        <v>3.5000000000000003E-2</v>
      </c>
      <c r="S42" s="86">
        <v>1032.73</v>
      </c>
      <c r="T42" s="44">
        <v>30539.47</v>
      </c>
    </row>
    <row r="43" spans="1:20" ht="30.75" customHeight="1" x14ac:dyDescent="0.25">
      <c r="A43" s="56">
        <v>8</v>
      </c>
      <c r="B43" s="39">
        <v>1</v>
      </c>
      <c r="C43" s="40">
        <v>1</v>
      </c>
      <c r="D43" s="40">
        <v>2</v>
      </c>
      <c r="E43" s="41">
        <v>1</v>
      </c>
      <c r="F43" s="55">
        <v>8</v>
      </c>
      <c r="G43" s="42"/>
      <c r="H43" s="42"/>
      <c r="I43" s="42"/>
      <c r="J43" s="57" t="s">
        <v>45</v>
      </c>
      <c r="K43" s="44">
        <v>0</v>
      </c>
      <c r="L43" s="44">
        <v>0</v>
      </c>
      <c r="M43" s="44">
        <v>0</v>
      </c>
      <c r="N43" s="44">
        <v>0</v>
      </c>
      <c r="O43" s="98"/>
      <c r="P43" s="44">
        <v>0</v>
      </c>
      <c r="Q43" s="44">
        <v>0</v>
      </c>
      <c r="R43" s="98"/>
      <c r="S43" s="44">
        <v>0</v>
      </c>
      <c r="T43" s="44">
        <v>0</v>
      </c>
    </row>
    <row r="44" spans="1:20" ht="15.75" x14ac:dyDescent="0.25">
      <c r="A44" s="45"/>
      <c r="B44" s="46">
        <v>1</v>
      </c>
      <c r="C44" s="47">
        <v>1</v>
      </c>
      <c r="D44" s="47">
        <v>2</v>
      </c>
      <c r="E44" s="48">
        <v>1</v>
      </c>
      <c r="F44" s="42">
        <v>8</v>
      </c>
      <c r="G44" s="42">
        <v>1</v>
      </c>
      <c r="H44" s="42"/>
      <c r="I44" s="42"/>
      <c r="J44" s="49" t="s">
        <v>46</v>
      </c>
      <c r="K44" s="50">
        <v>0</v>
      </c>
      <c r="L44" s="50">
        <v>0</v>
      </c>
      <c r="M44" s="50">
        <v>0</v>
      </c>
      <c r="N44" s="50">
        <v>0</v>
      </c>
      <c r="O44" s="101">
        <v>0.03</v>
      </c>
      <c r="P44" s="50">
        <v>0</v>
      </c>
      <c r="Q44" s="50">
        <v>0</v>
      </c>
      <c r="R44" s="99">
        <v>3.5000000000000003E-2</v>
      </c>
      <c r="S44" s="50">
        <v>0</v>
      </c>
      <c r="T44" s="50">
        <v>0</v>
      </c>
    </row>
    <row r="45" spans="1:20" ht="15.75" x14ac:dyDescent="0.25">
      <c r="A45" s="45"/>
      <c r="B45" s="46">
        <v>1</v>
      </c>
      <c r="C45" s="47">
        <v>1</v>
      </c>
      <c r="D45" s="47">
        <v>2</v>
      </c>
      <c r="E45" s="48">
        <v>1</v>
      </c>
      <c r="F45" s="42">
        <v>8</v>
      </c>
      <c r="G45" s="42">
        <v>2</v>
      </c>
      <c r="H45" s="42"/>
      <c r="I45" s="42"/>
      <c r="J45" s="49" t="s">
        <v>47</v>
      </c>
      <c r="K45" s="50">
        <v>0</v>
      </c>
      <c r="L45" s="50">
        <v>0</v>
      </c>
      <c r="M45" s="50">
        <v>0</v>
      </c>
      <c r="N45" s="50">
        <v>0</v>
      </c>
      <c r="O45" s="101">
        <v>0.03</v>
      </c>
      <c r="P45" s="50">
        <v>0</v>
      </c>
      <c r="Q45" s="50">
        <v>0</v>
      </c>
      <c r="R45" s="99">
        <v>3.5000000000000003E-2</v>
      </c>
      <c r="S45" s="50">
        <v>0</v>
      </c>
      <c r="T45" s="50">
        <v>0</v>
      </c>
    </row>
    <row r="46" spans="1:20" ht="15.75" x14ac:dyDescent="0.25">
      <c r="A46" s="45"/>
      <c r="B46" s="46">
        <v>1</v>
      </c>
      <c r="C46" s="47">
        <v>1</v>
      </c>
      <c r="D46" s="47">
        <v>2</v>
      </c>
      <c r="E46" s="48">
        <v>1</v>
      </c>
      <c r="F46" s="42">
        <v>8</v>
      </c>
      <c r="G46" s="42">
        <v>3</v>
      </c>
      <c r="H46" s="42"/>
      <c r="I46" s="42"/>
      <c r="J46" s="49" t="s">
        <v>48</v>
      </c>
      <c r="K46" s="50">
        <v>0</v>
      </c>
      <c r="L46" s="50">
        <v>0</v>
      </c>
      <c r="M46" s="50">
        <v>0</v>
      </c>
      <c r="N46" s="50">
        <v>0</v>
      </c>
      <c r="O46" s="101">
        <v>0.03</v>
      </c>
      <c r="P46" s="50">
        <v>0</v>
      </c>
      <c r="Q46" s="50">
        <v>0</v>
      </c>
      <c r="R46" s="99">
        <v>3.5000000000000003E-2</v>
      </c>
      <c r="S46" s="50">
        <v>0</v>
      </c>
      <c r="T46" s="50">
        <v>0</v>
      </c>
    </row>
    <row r="47" spans="1:20" ht="15.75" x14ac:dyDescent="0.25">
      <c r="A47" s="45"/>
      <c r="B47" s="46">
        <v>1</v>
      </c>
      <c r="C47" s="47">
        <v>1</v>
      </c>
      <c r="D47" s="47">
        <v>2</v>
      </c>
      <c r="E47" s="48">
        <v>1</v>
      </c>
      <c r="F47" s="42">
        <v>8</v>
      </c>
      <c r="G47" s="42">
        <v>4</v>
      </c>
      <c r="H47" s="42"/>
      <c r="I47" s="42"/>
      <c r="J47" s="49" t="s">
        <v>49</v>
      </c>
      <c r="K47" s="50">
        <v>0</v>
      </c>
      <c r="L47" s="50">
        <v>0</v>
      </c>
      <c r="M47" s="50">
        <v>0</v>
      </c>
      <c r="N47" s="50">
        <v>0</v>
      </c>
      <c r="O47" s="101">
        <v>0.03</v>
      </c>
      <c r="P47" s="50">
        <v>0</v>
      </c>
      <c r="Q47" s="50">
        <v>0</v>
      </c>
      <c r="R47" s="99">
        <v>3.5000000000000003E-2</v>
      </c>
      <c r="S47" s="50">
        <v>0</v>
      </c>
      <c r="T47" s="50">
        <v>0</v>
      </c>
    </row>
    <row r="48" spans="1:20" ht="30.75" customHeight="1" x14ac:dyDescent="0.25">
      <c r="A48" s="56">
        <v>8</v>
      </c>
      <c r="B48" s="39">
        <v>1</v>
      </c>
      <c r="C48" s="40">
        <v>1</v>
      </c>
      <c r="D48" s="40">
        <v>2</v>
      </c>
      <c r="E48" s="41">
        <v>1</v>
      </c>
      <c r="F48" s="55">
        <v>9</v>
      </c>
      <c r="G48" s="42"/>
      <c r="H48" s="42"/>
      <c r="I48" s="42"/>
      <c r="J48" s="57" t="s">
        <v>1275</v>
      </c>
      <c r="K48" s="44">
        <v>1177.07</v>
      </c>
      <c r="L48" s="44">
        <v>196.18</v>
      </c>
      <c r="M48" s="44">
        <v>784.72</v>
      </c>
      <c r="N48" s="44">
        <v>2157.9700000000003</v>
      </c>
      <c r="O48" s="98"/>
      <c r="P48" s="44">
        <v>64.73</v>
      </c>
      <c r="Q48" s="44">
        <v>2222.7000000000003</v>
      </c>
      <c r="R48" s="98"/>
      <c r="S48" s="44">
        <v>77.790000000000006</v>
      </c>
      <c r="T48" s="44">
        <v>2300.4900000000002</v>
      </c>
    </row>
    <row r="49" spans="1:20" ht="15.75" x14ac:dyDescent="0.25">
      <c r="A49" s="45"/>
      <c r="B49" s="46"/>
      <c r="C49" s="47">
        <v>1</v>
      </c>
      <c r="D49" s="47">
        <v>2</v>
      </c>
      <c r="E49" s="48">
        <v>1</v>
      </c>
      <c r="F49" s="42">
        <v>9</v>
      </c>
      <c r="G49" s="42">
        <v>2</v>
      </c>
      <c r="H49" s="42"/>
      <c r="I49" s="42"/>
      <c r="J49" s="49" t="s">
        <v>1276</v>
      </c>
      <c r="K49" s="50">
        <v>1177.07</v>
      </c>
      <c r="L49" s="50">
        <v>196.18</v>
      </c>
      <c r="M49" s="50">
        <v>784.72</v>
      </c>
      <c r="N49" s="50">
        <v>2157.9700000000003</v>
      </c>
      <c r="O49" s="101">
        <v>0.03</v>
      </c>
      <c r="P49" s="50">
        <v>64.73</v>
      </c>
      <c r="Q49" s="50">
        <v>2222.7000000000003</v>
      </c>
      <c r="R49" s="99">
        <v>3.5000000000000003E-2</v>
      </c>
      <c r="S49" s="50">
        <v>77.790000000000006</v>
      </c>
      <c r="T49" s="50">
        <v>2300.4900000000002</v>
      </c>
    </row>
    <row r="50" spans="1:20" ht="15.75" x14ac:dyDescent="0.25">
      <c r="A50" s="51">
        <v>3</v>
      </c>
      <c r="B50" s="32">
        <v>1</v>
      </c>
      <c r="C50" s="33">
        <v>1</v>
      </c>
      <c r="D50" s="33">
        <v>3</v>
      </c>
      <c r="E50" s="52"/>
      <c r="F50" s="35"/>
      <c r="G50" s="35"/>
      <c r="H50" s="35"/>
      <c r="I50" s="35"/>
      <c r="J50" s="58" t="s">
        <v>50</v>
      </c>
      <c r="K50" s="37">
        <v>930.28</v>
      </c>
      <c r="L50" s="37">
        <v>0</v>
      </c>
      <c r="M50" s="37">
        <v>0</v>
      </c>
      <c r="N50" s="37">
        <v>930.28</v>
      </c>
      <c r="O50" s="97"/>
      <c r="P50" s="37">
        <v>27.9</v>
      </c>
      <c r="Q50" s="37">
        <v>958.18</v>
      </c>
      <c r="R50" s="97"/>
      <c r="S50" s="37">
        <v>33.53</v>
      </c>
      <c r="T50" s="37">
        <v>991.70999999999992</v>
      </c>
    </row>
    <row r="51" spans="1:20" ht="15.75" x14ac:dyDescent="0.25">
      <c r="A51" s="123" t="s">
        <v>10</v>
      </c>
      <c r="B51" s="138">
        <v>1</v>
      </c>
      <c r="C51" s="139">
        <v>1</v>
      </c>
      <c r="D51" s="139">
        <v>3</v>
      </c>
      <c r="E51" s="140">
        <v>1</v>
      </c>
      <c r="F51" s="131"/>
      <c r="G51" s="131"/>
      <c r="H51" s="131"/>
      <c r="I51" s="131"/>
      <c r="J51" s="141" t="s">
        <v>51</v>
      </c>
      <c r="K51" s="142">
        <v>930.28</v>
      </c>
      <c r="L51" s="142">
        <v>0</v>
      </c>
      <c r="M51" s="142">
        <v>0</v>
      </c>
      <c r="N51" s="142">
        <v>930.28</v>
      </c>
      <c r="O51" s="134">
        <v>0.03</v>
      </c>
      <c r="P51" s="142">
        <v>27.9</v>
      </c>
      <c r="Q51" s="142">
        <v>958.18</v>
      </c>
      <c r="R51" s="135">
        <v>3.5000000000000003E-2</v>
      </c>
      <c r="S51" s="142">
        <v>33.53</v>
      </c>
      <c r="T51" s="142">
        <v>991.70999999999992</v>
      </c>
    </row>
    <row r="52" spans="1:20" ht="15.75" x14ac:dyDescent="0.25">
      <c r="A52" s="31">
        <v>4</v>
      </c>
      <c r="B52" s="32">
        <v>1</v>
      </c>
      <c r="C52" s="33">
        <v>1</v>
      </c>
      <c r="D52" s="33">
        <v>4</v>
      </c>
      <c r="E52" s="34"/>
      <c r="F52" s="35"/>
      <c r="G52" s="35"/>
      <c r="H52" s="35"/>
      <c r="I52" s="35"/>
      <c r="J52" s="58" t="s">
        <v>52</v>
      </c>
      <c r="K52" s="37">
        <v>0</v>
      </c>
      <c r="L52" s="37">
        <v>0</v>
      </c>
      <c r="M52" s="37">
        <v>0</v>
      </c>
      <c r="N52" s="37">
        <v>0</v>
      </c>
      <c r="O52" s="105">
        <v>0.03</v>
      </c>
      <c r="P52" s="37">
        <v>0</v>
      </c>
      <c r="Q52" s="37">
        <v>0</v>
      </c>
      <c r="R52" s="100">
        <v>3.5000000000000003E-2</v>
      </c>
      <c r="S52" s="37">
        <v>0</v>
      </c>
      <c r="T52" s="37">
        <v>0</v>
      </c>
    </row>
    <row r="53" spans="1:20" ht="15.75" x14ac:dyDescent="0.25">
      <c r="A53" s="31">
        <v>5</v>
      </c>
      <c r="B53" s="32">
        <v>1</v>
      </c>
      <c r="C53" s="33">
        <v>1</v>
      </c>
      <c r="D53" s="33">
        <v>5</v>
      </c>
      <c r="E53" s="34"/>
      <c r="F53" s="35"/>
      <c r="G53" s="35"/>
      <c r="H53" s="35"/>
      <c r="I53" s="35"/>
      <c r="J53" s="58" t="s">
        <v>53</v>
      </c>
      <c r="K53" s="37">
        <v>0</v>
      </c>
      <c r="L53" s="37">
        <v>0</v>
      </c>
      <c r="M53" s="37">
        <v>0</v>
      </c>
      <c r="N53" s="37">
        <v>0</v>
      </c>
      <c r="O53" s="105">
        <v>0.03</v>
      </c>
      <c r="P53" s="37">
        <v>0</v>
      </c>
      <c r="Q53" s="37">
        <v>0</v>
      </c>
      <c r="R53" s="100">
        <v>3.5000000000000003E-2</v>
      </c>
      <c r="S53" s="37">
        <v>0</v>
      </c>
      <c r="T53" s="37">
        <v>0</v>
      </c>
    </row>
    <row r="54" spans="1:20" ht="15.75" x14ac:dyDescent="0.25">
      <c r="A54" s="31">
        <v>6</v>
      </c>
      <c r="B54" s="32">
        <v>1</v>
      </c>
      <c r="C54" s="33">
        <v>1</v>
      </c>
      <c r="D54" s="33">
        <v>6</v>
      </c>
      <c r="E54" s="34"/>
      <c r="F54" s="35"/>
      <c r="G54" s="35"/>
      <c r="H54" s="35"/>
      <c r="I54" s="35"/>
      <c r="J54" s="58" t="s">
        <v>54</v>
      </c>
      <c r="K54" s="37">
        <v>0</v>
      </c>
      <c r="L54" s="37">
        <v>0</v>
      </c>
      <c r="M54" s="37">
        <v>0</v>
      </c>
      <c r="N54" s="37">
        <v>0</v>
      </c>
      <c r="O54" s="105">
        <v>0.03</v>
      </c>
      <c r="P54" s="37">
        <v>0</v>
      </c>
      <c r="Q54" s="37">
        <v>0</v>
      </c>
      <c r="R54" s="100">
        <v>3.5000000000000003E-2</v>
      </c>
      <c r="S54" s="37">
        <v>0</v>
      </c>
      <c r="T54" s="37">
        <v>0</v>
      </c>
    </row>
    <row r="55" spans="1:20" ht="15.75" x14ac:dyDescent="0.25">
      <c r="A55" s="31">
        <v>7</v>
      </c>
      <c r="B55" s="32">
        <v>1</v>
      </c>
      <c r="C55" s="33">
        <v>1</v>
      </c>
      <c r="D55" s="33">
        <v>7</v>
      </c>
      <c r="E55" s="34"/>
      <c r="F55" s="35"/>
      <c r="G55" s="35"/>
      <c r="H55" s="35"/>
      <c r="I55" s="35"/>
      <c r="J55" s="58" t="s">
        <v>55</v>
      </c>
      <c r="K55" s="37">
        <v>15278.19</v>
      </c>
      <c r="L55" s="37">
        <v>0</v>
      </c>
      <c r="M55" s="37">
        <v>0</v>
      </c>
      <c r="N55" s="37">
        <v>15278.19</v>
      </c>
      <c r="O55" s="97"/>
      <c r="P55" s="37">
        <v>458.34</v>
      </c>
      <c r="Q55" s="37">
        <v>15736.53</v>
      </c>
      <c r="R55" s="97"/>
      <c r="S55" s="37">
        <v>0</v>
      </c>
      <c r="T55" s="37">
        <v>16287.300000000001</v>
      </c>
    </row>
    <row r="56" spans="1:20" ht="15.75" x14ac:dyDescent="0.25">
      <c r="A56" s="123" t="s">
        <v>10</v>
      </c>
      <c r="B56" s="124">
        <v>1</v>
      </c>
      <c r="C56" s="125">
        <v>1</v>
      </c>
      <c r="D56" s="125">
        <v>7</v>
      </c>
      <c r="E56" s="126">
        <v>1</v>
      </c>
      <c r="F56" s="127"/>
      <c r="G56" s="131"/>
      <c r="H56" s="131"/>
      <c r="I56" s="131"/>
      <c r="J56" s="128" t="s">
        <v>56</v>
      </c>
      <c r="K56" s="132">
        <v>0</v>
      </c>
      <c r="L56" s="132">
        <v>0</v>
      </c>
      <c r="M56" s="132">
        <v>0</v>
      </c>
      <c r="N56" s="132">
        <v>0</v>
      </c>
      <c r="O56" s="133"/>
      <c r="P56" s="142">
        <v>0</v>
      </c>
      <c r="Q56" s="132">
        <v>0</v>
      </c>
      <c r="R56" s="133"/>
      <c r="S56" s="132">
        <v>0</v>
      </c>
      <c r="T56" s="132">
        <v>0</v>
      </c>
    </row>
    <row r="57" spans="1:20" ht="15.75" x14ac:dyDescent="0.25">
      <c r="A57" s="45">
        <v>1</v>
      </c>
      <c r="B57" s="46">
        <v>1</v>
      </c>
      <c r="C57" s="47">
        <v>1</v>
      </c>
      <c r="D57" s="47">
        <v>7</v>
      </c>
      <c r="E57" s="48">
        <v>1</v>
      </c>
      <c r="F57" s="42">
        <v>1</v>
      </c>
      <c r="G57" s="42"/>
      <c r="H57" s="42"/>
      <c r="I57" s="42"/>
      <c r="J57" s="49" t="s">
        <v>57</v>
      </c>
      <c r="K57" s="50">
        <v>0</v>
      </c>
      <c r="L57" s="50">
        <v>0</v>
      </c>
      <c r="M57" s="50">
        <v>0</v>
      </c>
      <c r="N57" s="50">
        <v>0</v>
      </c>
      <c r="O57" s="101">
        <v>0.03</v>
      </c>
      <c r="P57" s="50">
        <v>0</v>
      </c>
      <c r="Q57" s="50">
        <v>0</v>
      </c>
      <c r="R57" s="99">
        <v>3.5000000000000003E-2</v>
      </c>
      <c r="S57" s="50">
        <v>0</v>
      </c>
      <c r="T57" s="50">
        <v>0</v>
      </c>
    </row>
    <row r="58" spans="1:20" ht="15.75" x14ac:dyDescent="0.25">
      <c r="A58" s="123" t="s">
        <v>22</v>
      </c>
      <c r="B58" s="124">
        <v>1</v>
      </c>
      <c r="C58" s="125">
        <v>1</v>
      </c>
      <c r="D58" s="125">
        <v>7</v>
      </c>
      <c r="E58" s="126">
        <v>2</v>
      </c>
      <c r="F58" s="127"/>
      <c r="G58" s="131"/>
      <c r="H58" s="131"/>
      <c r="I58" s="131"/>
      <c r="J58" s="128" t="s">
        <v>58</v>
      </c>
      <c r="K58" s="132">
        <v>15278.19</v>
      </c>
      <c r="L58" s="132">
        <v>0</v>
      </c>
      <c r="M58" s="132">
        <v>0</v>
      </c>
      <c r="N58" s="132">
        <v>15278.19</v>
      </c>
      <c r="O58" s="133"/>
      <c r="P58" s="142">
        <v>458.34</v>
      </c>
      <c r="Q58" s="132">
        <v>15736.53</v>
      </c>
      <c r="R58" s="133"/>
      <c r="S58" s="132">
        <v>550.77</v>
      </c>
      <c r="T58" s="132">
        <v>16287.300000000001</v>
      </c>
    </row>
    <row r="59" spans="1:20" ht="15.75" x14ac:dyDescent="0.25">
      <c r="A59" s="45">
        <v>1</v>
      </c>
      <c r="B59" s="46">
        <v>1</v>
      </c>
      <c r="C59" s="47">
        <v>1</v>
      </c>
      <c r="D59" s="47">
        <v>7</v>
      </c>
      <c r="E59" s="48">
        <v>2</v>
      </c>
      <c r="F59" s="42">
        <v>1</v>
      </c>
      <c r="G59" s="42"/>
      <c r="H59" s="42"/>
      <c r="I59" s="42"/>
      <c r="J59" s="49" t="s">
        <v>57</v>
      </c>
      <c r="K59" s="50">
        <v>15278.19</v>
      </c>
      <c r="L59" s="50">
        <v>0</v>
      </c>
      <c r="M59" s="50">
        <v>0</v>
      </c>
      <c r="N59" s="50">
        <v>15278.19</v>
      </c>
      <c r="O59" s="101">
        <v>0.03</v>
      </c>
      <c r="P59" s="50">
        <v>458.34</v>
      </c>
      <c r="Q59" s="50">
        <v>15736.53</v>
      </c>
      <c r="R59" s="99">
        <v>3.5000000000000003E-2</v>
      </c>
      <c r="S59" s="50">
        <v>550.77</v>
      </c>
      <c r="T59" s="50">
        <v>16287.300000000001</v>
      </c>
    </row>
    <row r="60" spans="1:20" ht="15.75" x14ac:dyDescent="0.25">
      <c r="A60" s="123" t="s">
        <v>59</v>
      </c>
      <c r="B60" s="124">
        <v>1</v>
      </c>
      <c r="C60" s="125">
        <v>1</v>
      </c>
      <c r="D60" s="125">
        <v>7</v>
      </c>
      <c r="E60" s="126">
        <v>3</v>
      </c>
      <c r="F60" s="131"/>
      <c r="G60" s="131"/>
      <c r="H60" s="131"/>
      <c r="I60" s="131"/>
      <c r="J60" s="128" t="s">
        <v>60</v>
      </c>
      <c r="K60" s="132">
        <v>0</v>
      </c>
      <c r="L60" s="132">
        <v>0</v>
      </c>
      <c r="M60" s="132">
        <v>0</v>
      </c>
      <c r="N60" s="132">
        <v>0</v>
      </c>
      <c r="O60" s="133"/>
      <c r="P60" s="142">
        <v>0</v>
      </c>
      <c r="Q60" s="132">
        <v>0</v>
      </c>
      <c r="R60" s="133"/>
      <c r="S60" s="132">
        <v>0</v>
      </c>
      <c r="T60" s="132">
        <v>0</v>
      </c>
    </row>
    <row r="61" spans="1:20" ht="15.75" x14ac:dyDescent="0.25">
      <c r="A61" s="45">
        <v>1</v>
      </c>
      <c r="B61" s="46">
        <v>1</v>
      </c>
      <c r="C61" s="47">
        <v>1</v>
      </c>
      <c r="D61" s="47">
        <v>7</v>
      </c>
      <c r="E61" s="48">
        <v>3</v>
      </c>
      <c r="F61" s="42">
        <v>1</v>
      </c>
      <c r="G61" s="42"/>
      <c r="H61" s="42"/>
      <c r="I61" s="42"/>
      <c r="J61" s="49" t="s">
        <v>57</v>
      </c>
      <c r="K61" s="50">
        <v>0</v>
      </c>
      <c r="L61" s="50">
        <v>0</v>
      </c>
      <c r="M61" s="50">
        <v>0</v>
      </c>
      <c r="N61" s="50">
        <v>0</v>
      </c>
      <c r="O61" s="101">
        <v>0.03</v>
      </c>
      <c r="P61" s="50">
        <v>0</v>
      </c>
      <c r="Q61" s="50">
        <v>0</v>
      </c>
      <c r="R61" s="99">
        <v>3.5000000000000003E-2</v>
      </c>
      <c r="S61" s="50">
        <v>0</v>
      </c>
      <c r="T61" s="50">
        <v>0</v>
      </c>
    </row>
    <row r="62" spans="1:20" ht="15.75" x14ac:dyDescent="0.25">
      <c r="A62" s="51">
        <v>8</v>
      </c>
      <c r="B62" s="32">
        <v>1</v>
      </c>
      <c r="C62" s="33">
        <v>1</v>
      </c>
      <c r="D62" s="33">
        <v>8</v>
      </c>
      <c r="E62" s="52"/>
      <c r="F62" s="35"/>
      <c r="G62" s="35"/>
      <c r="H62" s="35"/>
      <c r="I62" s="35"/>
      <c r="J62" s="58" t="s">
        <v>61</v>
      </c>
      <c r="K62" s="37">
        <v>49233.789999999994</v>
      </c>
      <c r="L62" s="37">
        <v>12262.92</v>
      </c>
      <c r="M62" s="37">
        <v>24325.65</v>
      </c>
      <c r="N62" s="37">
        <v>85822.360000000015</v>
      </c>
      <c r="O62" s="97"/>
      <c r="P62" s="37">
        <v>2574.6400000000003</v>
      </c>
      <c r="Q62" s="37">
        <v>88397</v>
      </c>
      <c r="R62" s="97"/>
      <c r="S62" s="37">
        <v>3093.86</v>
      </c>
      <c r="T62" s="37">
        <v>91490.859999999986</v>
      </c>
    </row>
    <row r="63" spans="1:20" ht="15.75" x14ac:dyDescent="0.25">
      <c r="A63" s="123" t="s">
        <v>10</v>
      </c>
      <c r="B63" s="124">
        <v>1</v>
      </c>
      <c r="C63" s="125">
        <v>1</v>
      </c>
      <c r="D63" s="125">
        <v>8</v>
      </c>
      <c r="E63" s="126">
        <v>1</v>
      </c>
      <c r="F63" s="127"/>
      <c r="G63" s="131"/>
      <c r="H63" s="131"/>
      <c r="I63" s="131"/>
      <c r="J63" s="128" t="s">
        <v>62</v>
      </c>
      <c r="K63" s="132">
        <v>49233.789999999994</v>
      </c>
      <c r="L63" s="132">
        <v>12262.92</v>
      </c>
      <c r="M63" s="132">
        <v>24325.65</v>
      </c>
      <c r="N63" s="132">
        <v>85822.360000000015</v>
      </c>
      <c r="O63" s="133"/>
      <c r="P63" s="132">
        <v>2574.6400000000003</v>
      </c>
      <c r="Q63" s="132">
        <v>88397</v>
      </c>
      <c r="R63" s="133"/>
      <c r="S63" s="132">
        <v>3093.86</v>
      </c>
      <c r="T63" s="132">
        <v>91490.859999999986</v>
      </c>
    </row>
    <row r="64" spans="1:20" ht="15.75" x14ac:dyDescent="0.25">
      <c r="A64" s="143">
        <v>1</v>
      </c>
      <c r="B64" s="124">
        <v>1</v>
      </c>
      <c r="C64" s="125">
        <v>1</v>
      </c>
      <c r="D64" s="125">
        <v>8</v>
      </c>
      <c r="E64" s="126">
        <v>1</v>
      </c>
      <c r="F64" s="127">
        <v>1</v>
      </c>
      <c r="G64" s="131"/>
      <c r="H64" s="131"/>
      <c r="I64" s="131"/>
      <c r="J64" s="128" t="s">
        <v>63</v>
      </c>
      <c r="K64" s="132">
        <v>0</v>
      </c>
      <c r="L64" s="132">
        <v>0</v>
      </c>
      <c r="M64" s="132">
        <v>0</v>
      </c>
      <c r="N64" s="132">
        <v>0</v>
      </c>
      <c r="O64" s="133"/>
      <c r="P64" s="132">
        <v>0</v>
      </c>
      <c r="Q64" s="132">
        <v>0</v>
      </c>
      <c r="R64" s="133"/>
      <c r="S64" s="132">
        <v>0</v>
      </c>
      <c r="T64" s="132">
        <v>0</v>
      </c>
    </row>
    <row r="65" spans="1:20" ht="15.75" x14ac:dyDescent="0.25">
      <c r="A65" s="45"/>
      <c r="B65" s="39">
        <v>1</v>
      </c>
      <c r="C65" s="40">
        <v>1</v>
      </c>
      <c r="D65" s="40">
        <v>8</v>
      </c>
      <c r="E65" s="41">
        <v>1</v>
      </c>
      <c r="F65" s="55">
        <v>1</v>
      </c>
      <c r="G65" s="55">
        <v>1</v>
      </c>
      <c r="H65" s="42"/>
      <c r="I65" s="42"/>
      <c r="J65" s="43" t="s">
        <v>64</v>
      </c>
      <c r="K65" s="44">
        <v>0</v>
      </c>
      <c r="L65" s="44">
        <v>0</v>
      </c>
      <c r="M65" s="44">
        <v>0</v>
      </c>
      <c r="N65" s="44">
        <v>0</v>
      </c>
      <c r="O65" s="98"/>
      <c r="P65" s="44">
        <v>0</v>
      </c>
      <c r="Q65" s="44">
        <v>0</v>
      </c>
      <c r="R65" s="98"/>
      <c r="S65" s="44">
        <v>0</v>
      </c>
      <c r="T65" s="44">
        <v>0</v>
      </c>
    </row>
    <row r="66" spans="1:20" ht="15.75" x14ac:dyDescent="0.25">
      <c r="A66" s="45"/>
      <c r="B66" s="46">
        <v>1</v>
      </c>
      <c r="C66" s="47">
        <v>1</v>
      </c>
      <c r="D66" s="47">
        <v>8</v>
      </c>
      <c r="E66" s="48">
        <v>1</v>
      </c>
      <c r="F66" s="42">
        <v>1</v>
      </c>
      <c r="G66" s="42">
        <v>1</v>
      </c>
      <c r="H66" s="42">
        <v>1</v>
      </c>
      <c r="I66" s="42"/>
      <c r="J66" s="59" t="s">
        <v>65</v>
      </c>
      <c r="K66" s="50">
        <v>0</v>
      </c>
      <c r="L66" s="50">
        <v>0</v>
      </c>
      <c r="M66" s="50">
        <v>0</v>
      </c>
      <c r="N66" s="50">
        <v>0</v>
      </c>
      <c r="O66" s="101">
        <v>0.03</v>
      </c>
      <c r="P66" s="50">
        <v>0</v>
      </c>
      <c r="Q66" s="50">
        <v>0</v>
      </c>
      <c r="R66" s="99">
        <v>3.5000000000000003E-2</v>
      </c>
      <c r="S66" s="50">
        <v>0</v>
      </c>
      <c r="T66" s="50">
        <v>0</v>
      </c>
    </row>
    <row r="67" spans="1:20" ht="15.75" x14ac:dyDescent="0.25">
      <c r="A67" s="45"/>
      <c r="B67" s="46">
        <v>1</v>
      </c>
      <c r="C67" s="47">
        <v>1</v>
      </c>
      <c r="D67" s="47">
        <v>8</v>
      </c>
      <c r="E67" s="48">
        <v>1</v>
      </c>
      <c r="F67" s="42">
        <v>1</v>
      </c>
      <c r="G67" s="42">
        <v>1</v>
      </c>
      <c r="H67" s="42">
        <v>2</v>
      </c>
      <c r="I67" s="42"/>
      <c r="J67" s="59" t="s">
        <v>66</v>
      </c>
      <c r="K67" s="50">
        <v>0</v>
      </c>
      <c r="L67" s="50">
        <v>0</v>
      </c>
      <c r="M67" s="50">
        <v>0</v>
      </c>
      <c r="N67" s="50">
        <v>0</v>
      </c>
      <c r="O67" s="101">
        <v>0.03</v>
      </c>
      <c r="P67" s="50">
        <v>0</v>
      </c>
      <c r="Q67" s="50">
        <v>0</v>
      </c>
      <c r="R67" s="99">
        <v>3.5000000000000003E-2</v>
      </c>
      <c r="S67" s="50">
        <v>0</v>
      </c>
      <c r="T67" s="50">
        <v>0</v>
      </c>
    </row>
    <row r="68" spans="1:20" ht="15.75" x14ac:dyDescent="0.25">
      <c r="A68" s="45"/>
      <c r="B68" s="46">
        <v>1</v>
      </c>
      <c r="C68" s="47">
        <v>1</v>
      </c>
      <c r="D68" s="47">
        <v>8</v>
      </c>
      <c r="E68" s="48">
        <v>1</v>
      </c>
      <c r="F68" s="42">
        <v>1</v>
      </c>
      <c r="G68" s="42">
        <v>1</v>
      </c>
      <c r="H68" s="42">
        <v>3</v>
      </c>
      <c r="I68" s="42"/>
      <c r="J68" s="59" t="s">
        <v>67</v>
      </c>
      <c r="K68" s="50">
        <v>0</v>
      </c>
      <c r="L68" s="50">
        <v>0</v>
      </c>
      <c r="M68" s="50">
        <v>0</v>
      </c>
      <c r="N68" s="50">
        <v>0</v>
      </c>
      <c r="O68" s="101">
        <v>0.03</v>
      </c>
      <c r="P68" s="50">
        <v>0</v>
      </c>
      <c r="Q68" s="50">
        <v>0</v>
      </c>
      <c r="R68" s="99">
        <v>3.5000000000000003E-2</v>
      </c>
      <c r="S68" s="50">
        <v>0</v>
      </c>
      <c r="T68" s="50">
        <v>0</v>
      </c>
    </row>
    <row r="69" spans="1:20" ht="15.75" x14ac:dyDescent="0.25">
      <c r="A69" s="45"/>
      <c r="B69" s="39">
        <v>1</v>
      </c>
      <c r="C69" s="40">
        <v>1</v>
      </c>
      <c r="D69" s="40">
        <v>8</v>
      </c>
      <c r="E69" s="41">
        <v>1</v>
      </c>
      <c r="F69" s="55">
        <v>1</v>
      </c>
      <c r="G69" s="55">
        <v>2</v>
      </c>
      <c r="H69" s="42"/>
      <c r="I69" s="60"/>
      <c r="J69" s="60" t="s">
        <v>68</v>
      </c>
      <c r="K69" s="44">
        <v>0</v>
      </c>
      <c r="L69" s="44">
        <v>0</v>
      </c>
      <c r="M69" s="44">
        <v>0</v>
      </c>
      <c r="N69" s="44">
        <v>0</v>
      </c>
      <c r="O69" s="98"/>
      <c r="P69" s="44">
        <v>0</v>
      </c>
      <c r="Q69" s="44">
        <v>0</v>
      </c>
      <c r="R69" s="98"/>
      <c r="S69" s="44">
        <v>0</v>
      </c>
      <c r="T69" s="44">
        <v>0</v>
      </c>
    </row>
    <row r="70" spans="1:20" ht="15.75" x14ac:dyDescent="0.25">
      <c r="A70" s="45"/>
      <c r="B70" s="46">
        <v>1</v>
      </c>
      <c r="C70" s="47">
        <v>1</v>
      </c>
      <c r="D70" s="47">
        <v>8</v>
      </c>
      <c r="E70" s="48">
        <v>1</v>
      </c>
      <c r="F70" s="42">
        <v>1</v>
      </c>
      <c r="G70" s="42">
        <v>2</v>
      </c>
      <c r="H70" s="42">
        <v>1</v>
      </c>
      <c r="I70" s="60"/>
      <c r="J70" s="59" t="s">
        <v>65</v>
      </c>
      <c r="K70" s="50">
        <v>0</v>
      </c>
      <c r="L70" s="50">
        <v>0</v>
      </c>
      <c r="M70" s="50">
        <v>0</v>
      </c>
      <c r="N70" s="50">
        <v>0</v>
      </c>
      <c r="O70" s="101">
        <v>0.03</v>
      </c>
      <c r="P70" s="50">
        <v>0</v>
      </c>
      <c r="Q70" s="50">
        <v>0</v>
      </c>
      <c r="R70" s="99">
        <v>3.5000000000000003E-2</v>
      </c>
      <c r="S70" s="50">
        <v>0</v>
      </c>
      <c r="T70" s="50">
        <v>0</v>
      </c>
    </row>
    <row r="71" spans="1:20" ht="15.75" x14ac:dyDescent="0.25">
      <c r="A71" s="45"/>
      <c r="B71" s="46">
        <v>1</v>
      </c>
      <c r="C71" s="47">
        <v>1</v>
      </c>
      <c r="D71" s="47">
        <v>8</v>
      </c>
      <c r="E71" s="48">
        <v>1</v>
      </c>
      <c r="F71" s="42">
        <v>1</v>
      </c>
      <c r="G71" s="42">
        <v>2</v>
      </c>
      <c r="H71" s="42">
        <v>2</v>
      </c>
      <c r="I71" s="60"/>
      <c r="J71" s="59" t="s">
        <v>66</v>
      </c>
      <c r="K71" s="50">
        <v>0</v>
      </c>
      <c r="L71" s="50">
        <v>0</v>
      </c>
      <c r="M71" s="50">
        <v>0</v>
      </c>
      <c r="N71" s="50">
        <v>0</v>
      </c>
      <c r="O71" s="101">
        <v>0.03</v>
      </c>
      <c r="P71" s="50">
        <v>0</v>
      </c>
      <c r="Q71" s="50">
        <v>0</v>
      </c>
      <c r="R71" s="99">
        <v>3.5000000000000003E-2</v>
      </c>
      <c r="S71" s="50">
        <v>0</v>
      </c>
      <c r="T71" s="50">
        <v>0</v>
      </c>
    </row>
    <row r="72" spans="1:20" ht="15.75" x14ac:dyDescent="0.25">
      <c r="A72" s="45"/>
      <c r="B72" s="46">
        <v>1</v>
      </c>
      <c r="C72" s="47">
        <v>1</v>
      </c>
      <c r="D72" s="47">
        <v>8</v>
      </c>
      <c r="E72" s="48">
        <v>1</v>
      </c>
      <c r="F72" s="42">
        <v>1</v>
      </c>
      <c r="G72" s="42">
        <v>2</v>
      </c>
      <c r="H72" s="42">
        <v>3</v>
      </c>
      <c r="I72" s="60"/>
      <c r="J72" s="59" t="s">
        <v>67</v>
      </c>
      <c r="K72" s="50">
        <v>0</v>
      </c>
      <c r="L72" s="50">
        <v>0</v>
      </c>
      <c r="M72" s="50">
        <v>0</v>
      </c>
      <c r="N72" s="50">
        <v>0</v>
      </c>
      <c r="O72" s="101">
        <v>0.03</v>
      </c>
      <c r="P72" s="50">
        <v>0</v>
      </c>
      <c r="Q72" s="50">
        <v>0</v>
      </c>
      <c r="R72" s="99">
        <v>3.5000000000000003E-2</v>
      </c>
      <c r="S72" s="50">
        <v>0</v>
      </c>
      <c r="T72" s="50">
        <v>0</v>
      </c>
    </row>
    <row r="73" spans="1:20" ht="15.75" x14ac:dyDescent="0.25">
      <c r="A73" s="45"/>
      <c r="B73" s="39">
        <v>1</v>
      </c>
      <c r="C73" s="40">
        <v>1</v>
      </c>
      <c r="D73" s="40">
        <v>8</v>
      </c>
      <c r="E73" s="41">
        <v>1</v>
      </c>
      <c r="F73" s="55">
        <v>1</v>
      </c>
      <c r="G73" s="55">
        <v>3</v>
      </c>
      <c r="H73" s="42"/>
      <c r="I73" s="42"/>
      <c r="J73" s="43" t="s">
        <v>69</v>
      </c>
      <c r="K73" s="44">
        <v>0</v>
      </c>
      <c r="L73" s="44">
        <v>0</v>
      </c>
      <c r="M73" s="44">
        <v>0</v>
      </c>
      <c r="N73" s="44">
        <v>0</v>
      </c>
      <c r="O73" s="98"/>
      <c r="P73" s="44">
        <v>0</v>
      </c>
      <c r="Q73" s="44">
        <v>0</v>
      </c>
      <c r="R73" s="98"/>
      <c r="S73" s="44">
        <v>0</v>
      </c>
      <c r="T73" s="44">
        <v>0</v>
      </c>
    </row>
    <row r="74" spans="1:20" ht="15.75" x14ac:dyDescent="0.25">
      <c r="A74" s="45"/>
      <c r="B74" s="46">
        <v>1</v>
      </c>
      <c r="C74" s="47">
        <v>1</v>
      </c>
      <c r="D74" s="47">
        <v>8</v>
      </c>
      <c r="E74" s="48">
        <v>1</v>
      </c>
      <c r="F74" s="42">
        <v>1</v>
      </c>
      <c r="G74" s="42">
        <v>3</v>
      </c>
      <c r="H74" s="42">
        <v>1</v>
      </c>
      <c r="I74" s="42"/>
      <c r="J74" s="59" t="s">
        <v>65</v>
      </c>
      <c r="K74" s="50">
        <v>0</v>
      </c>
      <c r="L74" s="50">
        <v>0</v>
      </c>
      <c r="M74" s="50">
        <v>0</v>
      </c>
      <c r="N74" s="50">
        <v>0</v>
      </c>
      <c r="O74" s="101">
        <v>0.03</v>
      </c>
      <c r="P74" s="50">
        <v>0</v>
      </c>
      <c r="Q74" s="50">
        <v>0</v>
      </c>
      <c r="R74" s="99">
        <v>3.5000000000000003E-2</v>
      </c>
      <c r="S74" s="50">
        <v>0</v>
      </c>
      <c r="T74" s="50">
        <v>0</v>
      </c>
    </row>
    <row r="75" spans="1:20" ht="15.75" x14ac:dyDescent="0.25">
      <c r="A75" s="45"/>
      <c r="B75" s="46">
        <v>1</v>
      </c>
      <c r="C75" s="47">
        <v>1</v>
      </c>
      <c r="D75" s="47">
        <v>8</v>
      </c>
      <c r="E75" s="48">
        <v>1</v>
      </c>
      <c r="F75" s="42">
        <v>1</v>
      </c>
      <c r="G75" s="42">
        <v>3</v>
      </c>
      <c r="H75" s="42">
        <v>2</v>
      </c>
      <c r="I75" s="42"/>
      <c r="J75" s="59" t="s">
        <v>66</v>
      </c>
      <c r="K75" s="50">
        <v>0</v>
      </c>
      <c r="L75" s="50">
        <v>0</v>
      </c>
      <c r="M75" s="50">
        <v>0</v>
      </c>
      <c r="N75" s="50">
        <v>0</v>
      </c>
      <c r="O75" s="101">
        <v>0.03</v>
      </c>
      <c r="P75" s="50">
        <v>0</v>
      </c>
      <c r="Q75" s="50">
        <v>0</v>
      </c>
      <c r="R75" s="99">
        <v>3.5000000000000003E-2</v>
      </c>
      <c r="S75" s="50">
        <v>0</v>
      </c>
      <c r="T75" s="50">
        <v>0</v>
      </c>
    </row>
    <row r="76" spans="1:20" ht="15.75" x14ac:dyDescent="0.25">
      <c r="A76" s="45"/>
      <c r="B76" s="46">
        <v>1</v>
      </c>
      <c r="C76" s="47">
        <v>1</v>
      </c>
      <c r="D76" s="47">
        <v>8</v>
      </c>
      <c r="E76" s="48">
        <v>1</v>
      </c>
      <c r="F76" s="42">
        <v>1</v>
      </c>
      <c r="G76" s="42">
        <v>3</v>
      </c>
      <c r="H76" s="42">
        <v>3</v>
      </c>
      <c r="I76" s="42"/>
      <c r="J76" s="59" t="s">
        <v>67</v>
      </c>
      <c r="K76" s="50">
        <v>0</v>
      </c>
      <c r="L76" s="50">
        <v>0</v>
      </c>
      <c r="M76" s="50">
        <v>0</v>
      </c>
      <c r="N76" s="50">
        <v>0</v>
      </c>
      <c r="O76" s="101">
        <v>0.03</v>
      </c>
      <c r="P76" s="50">
        <v>0</v>
      </c>
      <c r="Q76" s="50">
        <v>0</v>
      </c>
      <c r="R76" s="99">
        <v>3.5000000000000003E-2</v>
      </c>
      <c r="S76" s="50">
        <v>0</v>
      </c>
      <c r="T76" s="50">
        <v>0</v>
      </c>
    </row>
    <row r="77" spans="1:20" ht="15.75" x14ac:dyDescent="0.25">
      <c r="A77" s="45"/>
      <c r="B77" s="39">
        <v>1</v>
      </c>
      <c r="C77" s="40">
        <v>1</v>
      </c>
      <c r="D77" s="40">
        <v>8</v>
      </c>
      <c r="E77" s="41">
        <v>1</v>
      </c>
      <c r="F77" s="55">
        <v>1</v>
      </c>
      <c r="G77" s="55">
        <v>4</v>
      </c>
      <c r="H77" s="42"/>
      <c r="I77" s="42"/>
      <c r="J77" s="43" t="s">
        <v>70</v>
      </c>
      <c r="K77" s="44">
        <v>0</v>
      </c>
      <c r="L77" s="44">
        <v>0</v>
      </c>
      <c r="M77" s="44">
        <v>0</v>
      </c>
      <c r="N77" s="44">
        <v>0</v>
      </c>
      <c r="O77" s="98"/>
      <c r="P77" s="44">
        <v>0</v>
      </c>
      <c r="Q77" s="44">
        <v>0</v>
      </c>
      <c r="R77" s="98"/>
      <c r="S77" s="44">
        <v>0</v>
      </c>
      <c r="T77" s="44">
        <v>0</v>
      </c>
    </row>
    <row r="78" spans="1:20" ht="15.75" x14ac:dyDescent="0.25">
      <c r="A78" s="45"/>
      <c r="B78" s="46">
        <v>1</v>
      </c>
      <c r="C78" s="47">
        <v>1</v>
      </c>
      <c r="D78" s="47">
        <v>8</v>
      </c>
      <c r="E78" s="48">
        <v>1</v>
      </c>
      <c r="F78" s="42">
        <v>1</v>
      </c>
      <c r="G78" s="42">
        <v>4</v>
      </c>
      <c r="H78" s="42">
        <v>1</v>
      </c>
      <c r="I78" s="42"/>
      <c r="J78" s="49" t="s">
        <v>71</v>
      </c>
      <c r="K78" s="50">
        <v>0</v>
      </c>
      <c r="L78" s="50">
        <v>0</v>
      </c>
      <c r="M78" s="50">
        <v>0</v>
      </c>
      <c r="N78" s="50">
        <v>0</v>
      </c>
      <c r="O78" s="101">
        <v>0.03</v>
      </c>
      <c r="P78" s="50">
        <v>0</v>
      </c>
      <c r="Q78" s="50">
        <v>0</v>
      </c>
      <c r="R78" s="99">
        <v>3.5000000000000003E-2</v>
      </c>
      <c r="S78" s="50">
        <v>0</v>
      </c>
      <c r="T78" s="50">
        <v>0</v>
      </c>
    </row>
    <row r="79" spans="1:20" ht="15.75" x14ac:dyDescent="0.25">
      <c r="A79" s="45"/>
      <c r="B79" s="46">
        <v>1</v>
      </c>
      <c r="C79" s="47">
        <v>1</v>
      </c>
      <c r="D79" s="47">
        <v>8</v>
      </c>
      <c r="E79" s="48">
        <v>1</v>
      </c>
      <c r="F79" s="42">
        <v>1</v>
      </c>
      <c r="G79" s="42">
        <v>4</v>
      </c>
      <c r="H79" s="42">
        <v>2</v>
      </c>
      <c r="I79" s="42"/>
      <c r="J79" s="49" t="s">
        <v>72</v>
      </c>
      <c r="K79" s="50">
        <v>0</v>
      </c>
      <c r="L79" s="50">
        <v>0</v>
      </c>
      <c r="M79" s="50">
        <v>0</v>
      </c>
      <c r="N79" s="50">
        <v>0</v>
      </c>
      <c r="O79" s="101">
        <v>0.03</v>
      </c>
      <c r="P79" s="50">
        <v>0</v>
      </c>
      <c r="Q79" s="50">
        <v>0</v>
      </c>
      <c r="R79" s="99">
        <v>3.5000000000000003E-2</v>
      </c>
      <c r="S79" s="50">
        <v>0</v>
      </c>
      <c r="T79" s="50">
        <v>0</v>
      </c>
    </row>
    <row r="80" spans="1:20" ht="15.75" x14ac:dyDescent="0.25">
      <c r="A80" s="143">
        <v>2</v>
      </c>
      <c r="B80" s="124">
        <v>1</v>
      </c>
      <c r="C80" s="125">
        <v>1</v>
      </c>
      <c r="D80" s="125">
        <v>8</v>
      </c>
      <c r="E80" s="126">
        <v>1</v>
      </c>
      <c r="F80" s="127">
        <v>2</v>
      </c>
      <c r="G80" s="131"/>
      <c r="H80" s="131"/>
      <c r="I80" s="131"/>
      <c r="J80" s="128" t="s">
        <v>73</v>
      </c>
      <c r="K80" s="132">
        <v>0</v>
      </c>
      <c r="L80" s="132">
        <v>0</v>
      </c>
      <c r="M80" s="132">
        <v>0</v>
      </c>
      <c r="N80" s="132">
        <v>0</v>
      </c>
      <c r="O80" s="133"/>
      <c r="P80" s="132">
        <v>0</v>
      </c>
      <c r="Q80" s="132">
        <v>0</v>
      </c>
      <c r="R80" s="133"/>
      <c r="S80" s="132">
        <v>0</v>
      </c>
      <c r="T80" s="132">
        <v>0</v>
      </c>
    </row>
    <row r="81" spans="1:20" ht="38.25" x14ac:dyDescent="0.25">
      <c r="A81" s="45"/>
      <c r="B81" s="46">
        <v>1</v>
      </c>
      <c r="C81" s="47">
        <v>1</v>
      </c>
      <c r="D81" s="47">
        <v>8</v>
      </c>
      <c r="E81" s="48">
        <v>1</v>
      </c>
      <c r="F81" s="42">
        <v>2</v>
      </c>
      <c r="G81" s="42">
        <v>1</v>
      </c>
      <c r="H81" s="42"/>
      <c r="I81" s="42"/>
      <c r="J81" s="61" t="s">
        <v>74</v>
      </c>
      <c r="K81" s="50">
        <v>0</v>
      </c>
      <c r="L81" s="50">
        <v>0</v>
      </c>
      <c r="M81" s="62">
        <v>0</v>
      </c>
      <c r="N81" s="62">
        <v>0</v>
      </c>
      <c r="O81" s="101">
        <v>0.03</v>
      </c>
      <c r="P81" s="50">
        <v>0</v>
      </c>
      <c r="Q81" s="62">
        <v>0</v>
      </c>
      <c r="R81" s="99">
        <v>3.5000000000000003E-2</v>
      </c>
      <c r="S81" s="50">
        <v>0</v>
      </c>
      <c r="T81" s="62">
        <v>0</v>
      </c>
    </row>
    <row r="82" spans="1:20" ht="25.5" x14ac:dyDescent="0.25">
      <c r="A82" s="45"/>
      <c r="B82" s="46">
        <v>1</v>
      </c>
      <c r="C82" s="47">
        <v>1</v>
      </c>
      <c r="D82" s="47">
        <v>8</v>
      </c>
      <c r="E82" s="48">
        <v>1</v>
      </c>
      <c r="F82" s="42">
        <v>2</v>
      </c>
      <c r="G82" s="42">
        <v>2</v>
      </c>
      <c r="H82" s="42"/>
      <c r="I82" s="42"/>
      <c r="J82" s="61" t="s">
        <v>75</v>
      </c>
      <c r="K82" s="50">
        <v>0</v>
      </c>
      <c r="L82" s="50">
        <v>0</v>
      </c>
      <c r="M82" s="62">
        <v>0</v>
      </c>
      <c r="N82" s="62">
        <v>0</v>
      </c>
      <c r="O82" s="101">
        <v>0.03</v>
      </c>
      <c r="P82" s="50">
        <v>0</v>
      </c>
      <c r="Q82" s="62">
        <v>0</v>
      </c>
      <c r="R82" s="99">
        <v>3.5000000000000003E-2</v>
      </c>
      <c r="S82" s="50">
        <v>0</v>
      </c>
      <c r="T82" s="62">
        <v>0</v>
      </c>
    </row>
    <row r="83" spans="1:20" ht="30.75" customHeight="1" x14ac:dyDescent="0.25">
      <c r="A83" s="45"/>
      <c r="B83" s="46">
        <v>1</v>
      </c>
      <c r="C83" s="47">
        <v>1</v>
      </c>
      <c r="D83" s="47">
        <v>8</v>
      </c>
      <c r="E83" s="48">
        <v>1</v>
      </c>
      <c r="F83" s="42">
        <v>2</v>
      </c>
      <c r="G83" s="42">
        <v>3</v>
      </c>
      <c r="H83" s="42"/>
      <c r="I83" s="42"/>
      <c r="J83" s="61" t="s">
        <v>76</v>
      </c>
      <c r="K83" s="50">
        <v>0</v>
      </c>
      <c r="L83" s="50">
        <v>0</v>
      </c>
      <c r="M83" s="62">
        <v>0</v>
      </c>
      <c r="N83" s="62">
        <v>0</v>
      </c>
      <c r="O83" s="101">
        <v>0.03</v>
      </c>
      <c r="P83" s="50">
        <v>0</v>
      </c>
      <c r="Q83" s="62">
        <v>0</v>
      </c>
      <c r="R83" s="99">
        <v>3.5000000000000003E-2</v>
      </c>
      <c r="S83" s="50">
        <v>0</v>
      </c>
      <c r="T83" s="62">
        <v>0</v>
      </c>
    </row>
    <row r="84" spans="1:20" ht="15.75" x14ac:dyDescent="0.25">
      <c r="A84" s="143">
        <v>3</v>
      </c>
      <c r="B84" s="124">
        <v>1</v>
      </c>
      <c r="C84" s="125">
        <v>1</v>
      </c>
      <c r="D84" s="125">
        <v>8</v>
      </c>
      <c r="E84" s="126">
        <v>1</v>
      </c>
      <c r="F84" s="127">
        <v>3</v>
      </c>
      <c r="G84" s="127"/>
      <c r="H84" s="131"/>
      <c r="I84" s="131"/>
      <c r="J84" s="128" t="s">
        <v>77</v>
      </c>
      <c r="K84" s="132">
        <v>22946.29</v>
      </c>
      <c r="L84" s="132">
        <v>7648.76</v>
      </c>
      <c r="M84" s="132">
        <v>15297.53</v>
      </c>
      <c r="N84" s="132">
        <v>45892.58</v>
      </c>
      <c r="O84" s="133"/>
      <c r="P84" s="132">
        <v>1376.77</v>
      </c>
      <c r="Q84" s="132">
        <v>47269.35</v>
      </c>
      <c r="R84" s="133"/>
      <c r="S84" s="132">
        <v>1654.42</v>
      </c>
      <c r="T84" s="132">
        <v>48923.77</v>
      </c>
    </row>
    <row r="85" spans="1:20" ht="15.75" x14ac:dyDescent="0.25">
      <c r="A85" s="45"/>
      <c r="B85" s="39">
        <v>1</v>
      </c>
      <c r="C85" s="40">
        <v>1</v>
      </c>
      <c r="D85" s="40">
        <v>8</v>
      </c>
      <c r="E85" s="41">
        <v>1</v>
      </c>
      <c r="F85" s="55">
        <v>3</v>
      </c>
      <c r="G85" s="55">
        <v>1</v>
      </c>
      <c r="H85" s="42"/>
      <c r="I85" s="42"/>
      <c r="J85" s="43" t="s">
        <v>78</v>
      </c>
      <c r="K85" s="44">
        <v>22946.29</v>
      </c>
      <c r="L85" s="44">
        <v>7648.76</v>
      </c>
      <c r="M85" s="44">
        <v>15297.53</v>
      </c>
      <c r="N85" s="44">
        <v>45892.58</v>
      </c>
      <c r="O85" s="98"/>
      <c r="P85" s="44">
        <v>1376.77</v>
      </c>
      <c r="Q85" s="44">
        <v>47269.35</v>
      </c>
      <c r="R85" s="98"/>
      <c r="S85" s="44">
        <v>1654.42</v>
      </c>
      <c r="T85" s="44">
        <v>48923.77</v>
      </c>
    </row>
    <row r="86" spans="1:20" ht="15.75" x14ac:dyDescent="0.25">
      <c r="A86" s="45"/>
      <c r="B86" s="46">
        <v>1</v>
      </c>
      <c r="C86" s="47">
        <v>1</v>
      </c>
      <c r="D86" s="47">
        <v>8</v>
      </c>
      <c r="E86" s="48">
        <v>1</v>
      </c>
      <c r="F86" s="42">
        <v>3</v>
      </c>
      <c r="G86" s="42">
        <v>1</v>
      </c>
      <c r="H86" s="42">
        <v>1</v>
      </c>
      <c r="I86" s="42"/>
      <c r="J86" s="49" t="s">
        <v>79</v>
      </c>
      <c r="K86" s="50">
        <v>22946.29</v>
      </c>
      <c r="L86" s="50">
        <v>7648.76</v>
      </c>
      <c r="M86" s="62">
        <v>15297.53</v>
      </c>
      <c r="N86" s="50">
        <v>45892.58</v>
      </c>
      <c r="O86" s="101">
        <v>0.03</v>
      </c>
      <c r="P86" s="50">
        <v>1376.77</v>
      </c>
      <c r="Q86" s="50">
        <v>47269.35</v>
      </c>
      <c r="R86" s="99">
        <v>3.5000000000000003E-2</v>
      </c>
      <c r="S86" s="50">
        <v>1654.42</v>
      </c>
      <c r="T86" s="50">
        <v>48923.77</v>
      </c>
    </row>
    <row r="87" spans="1:20" ht="15.75" x14ac:dyDescent="0.25">
      <c r="A87" s="45"/>
      <c r="B87" s="46">
        <v>1</v>
      </c>
      <c r="C87" s="47">
        <v>1</v>
      </c>
      <c r="D87" s="47">
        <v>8</v>
      </c>
      <c r="E87" s="48">
        <v>1</v>
      </c>
      <c r="F87" s="42">
        <v>3</v>
      </c>
      <c r="G87" s="42">
        <v>1</v>
      </c>
      <c r="H87" s="42">
        <v>2</v>
      </c>
      <c r="I87" s="42"/>
      <c r="J87" s="49" t="s">
        <v>80</v>
      </c>
      <c r="K87" s="50">
        <v>0</v>
      </c>
      <c r="L87" s="50">
        <v>0</v>
      </c>
      <c r="M87" s="62">
        <v>0</v>
      </c>
      <c r="N87" s="50">
        <v>0</v>
      </c>
      <c r="O87" s="101">
        <v>0.03</v>
      </c>
      <c r="P87" s="50">
        <v>0</v>
      </c>
      <c r="Q87" s="50">
        <v>0</v>
      </c>
      <c r="R87" s="99">
        <v>3.5000000000000003E-2</v>
      </c>
      <c r="S87" s="50">
        <v>0</v>
      </c>
      <c r="T87" s="50">
        <v>0</v>
      </c>
    </row>
    <row r="88" spans="1:20" ht="15.75" x14ac:dyDescent="0.25">
      <c r="A88" s="45"/>
      <c r="B88" s="46">
        <v>1</v>
      </c>
      <c r="C88" s="47">
        <v>1</v>
      </c>
      <c r="D88" s="47">
        <v>8</v>
      </c>
      <c r="E88" s="48">
        <v>1</v>
      </c>
      <c r="F88" s="42">
        <v>3</v>
      </c>
      <c r="G88" s="42">
        <v>1</v>
      </c>
      <c r="H88" s="42">
        <v>3</v>
      </c>
      <c r="I88" s="42"/>
      <c r="J88" s="49" t="s">
        <v>81</v>
      </c>
      <c r="K88" s="50">
        <v>0</v>
      </c>
      <c r="L88" s="50">
        <v>0</v>
      </c>
      <c r="M88" s="62">
        <v>0</v>
      </c>
      <c r="N88" s="50">
        <v>0</v>
      </c>
      <c r="O88" s="101">
        <v>0.03</v>
      </c>
      <c r="P88" s="50">
        <v>0</v>
      </c>
      <c r="Q88" s="50">
        <v>0</v>
      </c>
      <c r="R88" s="99">
        <v>3.5000000000000003E-2</v>
      </c>
      <c r="S88" s="50">
        <v>0</v>
      </c>
      <c r="T88" s="50">
        <v>0</v>
      </c>
    </row>
    <row r="89" spans="1:20" ht="15.75" x14ac:dyDescent="0.25">
      <c r="A89" s="45"/>
      <c r="B89" s="46">
        <v>1</v>
      </c>
      <c r="C89" s="47">
        <v>1</v>
      </c>
      <c r="D89" s="47">
        <v>8</v>
      </c>
      <c r="E89" s="48">
        <v>1</v>
      </c>
      <c r="F89" s="42">
        <v>3</v>
      </c>
      <c r="G89" s="42">
        <v>1</v>
      </c>
      <c r="H89" s="42">
        <v>4</v>
      </c>
      <c r="I89" s="42"/>
      <c r="J89" s="49" t="s">
        <v>82</v>
      </c>
      <c r="K89" s="50">
        <v>0</v>
      </c>
      <c r="L89" s="50">
        <v>0</v>
      </c>
      <c r="M89" s="62">
        <v>0</v>
      </c>
      <c r="N89" s="50">
        <v>0</v>
      </c>
      <c r="O89" s="101">
        <v>0.03</v>
      </c>
      <c r="P89" s="50">
        <v>0</v>
      </c>
      <c r="Q89" s="50">
        <v>0</v>
      </c>
      <c r="R89" s="99">
        <v>3.5000000000000003E-2</v>
      </c>
      <c r="S89" s="50">
        <v>0</v>
      </c>
      <c r="T89" s="50">
        <v>0</v>
      </c>
    </row>
    <row r="90" spans="1:20" ht="15.75" x14ac:dyDescent="0.25">
      <c r="A90" s="45"/>
      <c r="B90" s="46">
        <v>1</v>
      </c>
      <c r="C90" s="47">
        <v>1</v>
      </c>
      <c r="D90" s="47">
        <v>8</v>
      </c>
      <c r="E90" s="48">
        <v>1</v>
      </c>
      <c r="F90" s="42">
        <v>3</v>
      </c>
      <c r="G90" s="42">
        <v>1</v>
      </c>
      <c r="H90" s="42">
        <v>5</v>
      </c>
      <c r="I90" s="42"/>
      <c r="J90" s="49" t="s">
        <v>83</v>
      </c>
      <c r="K90" s="50">
        <v>0</v>
      </c>
      <c r="L90" s="50">
        <v>0</v>
      </c>
      <c r="M90" s="62">
        <v>0</v>
      </c>
      <c r="N90" s="50">
        <v>0</v>
      </c>
      <c r="O90" s="101">
        <v>0.03</v>
      </c>
      <c r="P90" s="50">
        <v>0</v>
      </c>
      <c r="Q90" s="50">
        <v>0</v>
      </c>
      <c r="R90" s="99">
        <v>3.5000000000000003E-2</v>
      </c>
      <c r="S90" s="50">
        <v>0</v>
      </c>
      <c r="T90" s="50">
        <v>0</v>
      </c>
    </row>
    <row r="91" spans="1:20" ht="15.75" x14ac:dyDescent="0.25">
      <c r="A91" s="45"/>
      <c r="B91" s="39">
        <v>1</v>
      </c>
      <c r="C91" s="40">
        <v>1</v>
      </c>
      <c r="D91" s="40">
        <v>8</v>
      </c>
      <c r="E91" s="41">
        <v>1</v>
      </c>
      <c r="F91" s="55">
        <v>3</v>
      </c>
      <c r="G91" s="55">
        <v>2</v>
      </c>
      <c r="H91" s="42"/>
      <c r="I91" s="42"/>
      <c r="J91" s="43" t="s">
        <v>84</v>
      </c>
      <c r="K91" s="44">
        <v>0</v>
      </c>
      <c r="L91" s="44">
        <v>0</v>
      </c>
      <c r="M91" s="44">
        <v>0</v>
      </c>
      <c r="N91" s="44">
        <v>0</v>
      </c>
      <c r="O91" s="98"/>
      <c r="P91" s="44">
        <v>0</v>
      </c>
      <c r="Q91" s="44">
        <v>0</v>
      </c>
      <c r="R91" s="98"/>
      <c r="S91" s="44">
        <v>0</v>
      </c>
      <c r="T91" s="44">
        <v>0</v>
      </c>
    </row>
    <row r="92" spans="1:20" ht="15.75" x14ac:dyDescent="0.25">
      <c r="A92" s="45"/>
      <c r="B92" s="46">
        <v>1</v>
      </c>
      <c r="C92" s="47">
        <v>1</v>
      </c>
      <c r="D92" s="47">
        <v>8</v>
      </c>
      <c r="E92" s="48">
        <v>1</v>
      </c>
      <c r="F92" s="42">
        <v>3</v>
      </c>
      <c r="G92" s="42">
        <v>2</v>
      </c>
      <c r="H92" s="42">
        <v>1</v>
      </c>
      <c r="I92" s="42"/>
      <c r="J92" s="49" t="s">
        <v>85</v>
      </c>
      <c r="K92" s="50">
        <v>0</v>
      </c>
      <c r="L92" s="50">
        <v>0</v>
      </c>
      <c r="M92" s="62">
        <v>0</v>
      </c>
      <c r="N92" s="50">
        <v>0</v>
      </c>
      <c r="O92" s="101">
        <v>0.03</v>
      </c>
      <c r="P92" s="50">
        <v>0</v>
      </c>
      <c r="Q92" s="50">
        <v>0</v>
      </c>
      <c r="R92" s="99">
        <v>3.5000000000000003E-2</v>
      </c>
      <c r="S92" s="50">
        <v>0</v>
      </c>
      <c r="T92" s="50">
        <v>0</v>
      </c>
    </row>
    <row r="93" spans="1:20" ht="15.75" x14ac:dyDescent="0.25">
      <c r="A93" s="45"/>
      <c r="B93" s="46">
        <v>1</v>
      </c>
      <c r="C93" s="47">
        <v>1</v>
      </c>
      <c r="D93" s="47">
        <v>8</v>
      </c>
      <c r="E93" s="48">
        <v>1</v>
      </c>
      <c r="F93" s="42">
        <v>3</v>
      </c>
      <c r="G93" s="42">
        <v>2</v>
      </c>
      <c r="H93" s="42">
        <v>2</v>
      </c>
      <c r="I93" s="42"/>
      <c r="J93" s="49" t="s">
        <v>86</v>
      </c>
      <c r="K93" s="50">
        <v>0</v>
      </c>
      <c r="L93" s="50">
        <v>0</v>
      </c>
      <c r="M93" s="62">
        <v>0</v>
      </c>
      <c r="N93" s="50">
        <v>0</v>
      </c>
      <c r="O93" s="101">
        <v>0.03</v>
      </c>
      <c r="P93" s="50">
        <v>0</v>
      </c>
      <c r="Q93" s="50">
        <v>0</v>
      </c>
      <c r="R93" s="99">
        <v>3.5000000000000003E-2</v>
      </c>
      <c r="S93" s="50">
        <v>0</v>
      </c>
      <c r="T93" s="50">
        <v>0</v>
      </c>
    </row>
    <row r="94" spans="1:20" ht="15.75" x14ac:dyDescent="0.25">
      <c r="A94" s="45"/>
      <c r="B94" s="46">
        <v>1</v>
      </c>
      <c r="C94" s="47">
        <v>1</v>
      </c>
      <c r="D94" s="47">
        <v>8</v>
      </c>
      <c r="E94" s="48">
        <v>1</v>
      </c>
      <c r="F94" s="42">
        <v>3</v>
      </c>
      <c r="G94" s="42">
        <v>2</v>
      </c>
      <c r="H94" s="42">
        <v>3</v>
      </c>
      <c r="I94" s="42"/>
      <c r="J94" s="49" t="s">
        <v>83</v>
      </c>
      <c r="K94" s="50">
        <v>0</v>
      </c>
      <c r="L94" s="50">
        <v>0</v>
      </c>
      <c r="M94" s="62">
        <v>0</v>
      </c>
      <c r="N94" s="50">
        <v>0</v>
      </c>
      <c r="O94" s="101">
        <v>0.03</v>
      </c>
      <c r="P94" s="50">
        <v>0</v>
      </c>
      <c r="Q94" s="50">
        <v>0</v>
      </c>
      <c r="R94" s="99">
        <v>3.5000000000000003E-2</v>
      </c>
      <c r="S94" s="50">
        <v>0</v>
      </c>
      <c r="T94" s="50">
        <v>0</v>
      </c>
    </row>
    <row r="95" spans="1:20" ht="15.75" x14ac:dyDescent="0.25">
      <c r="A95" s="45"/>
      <c r="B95" s="46">
        <v>1</v>
      </c>
      <c r="C95" s="47">
        <v>1</v>
      </c>
      <c r="D95" s="47">
        <v>8</v>
      </c>
      <c r="E95" s="48">
        <v>1</v>
      </c>
      <c r="F95" s="42">
        <v>3</v>
      </c>
      <c r="G95" s="42">
        <v>2</v>
      </c>
      <c r="H95" s="42">
        <v>4</v>
      </c>
      <c r="I95" s="42"/>
      <c r="J95" s="49" t="s">
        <v>87</v>
      </c>
      <c r="K95" s="50">
        <v>0</v>
      </c>
      <c r="L95" s="50">
        <v>0</v>
      </c>
      <c r="M95" s="62">
        <v>0</v>
      </c>
      <c r="N95" s="50">
        <v>0</v>
      </c>
      <c r="O95" s="101">
        <v>0.03</v>
      </c>
      <c r="P95" s="50">
        <v>0</v>
      </c>
      <c r="Q95" s="50">
        <v>0</v>
      </c>
      <c r="R95" s="99">
        <v>3.5000000000000003E-2</v>
      </c>
      <c r="S95" s="50">
        <v>0</v>
      </c>
      <c r="T95" s="50">
        <v>0</v>
      </c>
    </row>
    <row r="96" spans="1:20" ht="15.75" x14ac:dyDescent="0.25">
      <c r="A96" s="143">
        <v>4</v>
      </c>
      <c r="B96" s="124">
        <v>1</v>
      </c>
      <c r="C96" s="125">
        <v>1</v>
      </c>
      <c r="D96" s="125">
        <v>8</v>
      </c>
      <c r="E96" s="126">
        <v>1</v>
      </c>
      <c r="F96" s="127">
        <v>4</v>
      </c>
      <c r="G96" s="131"/>
      <c r="H96" s="131"/>
      <c r="I96" s="131"/>
      <c r="J96" s="128" t="s">
        <v>88</v>
      </c>
      <c r="K96" s="132">
        <v>26287.499999999996</v>
      </c>
      <c r="L96" s="132">
        <v>4614.16</v>
      </c>
      <c r="M96" s="132">
        <v>9028.1200000000008</v>
      </c>
      <c r="N96" s="132">
        <v>39929.780000000006</v>
      </c>
      <c r="O96" s="133"/>
      <c r="P96" s="132">
        <v>1197.8700000000001</v>
      </c>
      <c r="Q96" s="132">
        <v>41127.65</v>
      </c>
      <c r="R96" s="133"/>
      <c r="S96" s="132">
        <v>1439.44</v>
      </c>
      <c r="T96" s="132">
        <v>42567.09</v>
      </c>
    </row>
    <row r="97" spans="1:20" ht="15.75" x14ac:dyDescent="0.25">
      <c r="A97" s="45"/>
      <c r="B97" s="46">
        <v>1</v>
      </c>
      <c r="C97" s="47">
        <v>1</v>
      </c>
      <c r="D97" s="47">
        <v>8</v>
      </c>
      <c r="E97" s="48">
        <v>1</v>
      </c>
      <c r="F97" s="42">
        <v>4</v>
      </c>
      <c r="G97" s="42">
        <v>1</v>
      </c>
      <c r="H97" s="42"/>
      <c r="I97" s="42"/>
      <c r="J97" s="49" t="s">
        <v>89</v>
      </c>
      <c r="K97" s="50">
        <v>11058.99</v>
      </c>
      <c r="L97" s="50">
        <v>1843.16</v>
      </c>
      <c r="M97" s="62">
        <v>3686.33</v>
      </c>
      <c r="N97" s="50">
        <v>16588.48</v>
      </c>
      <c r="O97" s="101">
        <v>0.03</v>
      </c>
      <c r="P97" s="50">
        <v>497.65</v>
      </c>
      <c r="Q97" s="50">
        <v>17086.13</v>
      </c>
      <c r="R97" s="99">
        <v>3.5000000000000003E-2</v>
      </c>
      <c r="S97" s="50">
        <v>598.01</v>
      </c>
      <c r="T97" s="50">
        <v>17684.14</v>
      </c>
    </row>
    <row r="98" spans="1:20" ht="15.75" x14ac:dyDescent="0.25">
      <c r="A98" s="45"/>
      <c r="B98" s="46">
        <v>1</v>
      </c>
      <c r="C98" s="47">
        <v>1</v>
      </c>
      <c r="D98" s="47">
        <v>8</v>
      </c>
      <c r="E98" s="48">
        <v>1</v>
      </c>
      <c r="F98" s="42">
        <v>4</v>
      </c>
      <c r="G98" s="42">
        <v>2</v>
      </c>
      <c r="H98" s="42"/>
      <c r="I98" s="42"/>
      <c r="J98" s="49" t="s">
        <v>90</v>
      </c>
      <c r="K98" s="50">
        <v>0</v>
      </c>
      <c r="L98" s="50">
        <v>0</v>
      </c>
      <c r="M98" s="62">
        <v>0</v>
      </c>
      <c r="N98" s="50">
        <v>0</v>
      </c>
      <c r="O98" s="101">
        <v>0.03</v>
      </c>
      <c r="P98" s="50">
        <v>0</v>
      </c>
      <c r="Q98" s="50">
        <v>0</v>
      </c>
      <c r="R98" s="99">
        <v>3.5000000000000003E-2</v>
      </c>
      <c r="S98" s="50">
        <v>0</v>
      </c>
      <c r="T98" s="50">
        <v>0</v>
      </c>
    </row>
    <row r="99" spans="1:20" ht="15.75" x14ac:dyDescent="0.25">
      <c r="A99" s="45"/>
      <c r="B99" s="46">
        <v>1</v>
      </c>
      <c r="C99" s="47">
        <v>1</v>
      </c>
      <c r="D99" s="47">
        <v>8</v>
      </c>
      <c r="E99" s="48">
        <v>1</v>
      </c>
      <c r="F99" s="42">
        <v>4</v>
      </c>
      <c r="G99" s="42">
        <v>3</v>
      </c>
      <c r="H99" s="42"/>
      <c r="I99" s="42"/>
      <c r="J99" s="49" t="s">
        <v>91</v>
      </c>
      <c r="K99" s="50">
        <v>1000</v>
      </c>
      <c r="L99" s="50">
        <v>320</v>
      </c>
      <c r="M99" s="62">
        <v>440</v>
      </c>
      <c r="N99" s="50">
        <v>1760</v>
      </c>
      <c r="O99" s="101">
        <v>0.03</v>
      </c>
      <c r="P99" s="50">
        <v>52.8</v>
      </c>
      <c r="Q99" s="50">
        <v>1812.8</v>
      </c>
      <c r="R99" s="99">
        <v>3.5000000000000003E-2</v>
      </c>
      <c r="S99" s="50">
        <v>63.44</v>
      </c>
      <c r="T99" s="50">
        <v>1876.24</v>
      </c>
    </row>
    <row r="100" spans="1:20" ht="15.75" x14ac:dyDescent="0.25">
      <c r="A100" s="45"/>
      <c r="B100" s="46">
        <v>1</v>
      </c>
      <c r="C100" s="47">
        <v>1</v>
      </c>
      <c r="D100" s="47">
        <v>8</v>
      </c>
      <c r="E100" s="48">
        <v>1</v>
      </c>
      <c r="F100" s="42">
        <v>4</v>
      </c>
      <c r="G100" s="42">
        <v>4</v>
      </c>
      <c r="H100" s="42"/>
      <c r="I100" s="42"/>
      <c r="J100" s="49" t="s">
        <v>92</v>
      </c>
      <c r="K100" s="50">
        <v>0</v>
      </c>
      <c r="L100" s="50">
        <v>0</v>
      </c>
      <c r="M100" s="62">
        <v>0</v>
      </c>
      <c r="N100" s="50">
        <v>0</v>
      </c>
      <c r="O100" s="101">
        <v>0.03</v>
      </c>
      <c r="P100" s="50">
        <v>0</v>
      </c>
      <c r="Q100" s="50">
        <v>0</v>
      </c>
      <c r="R100" s="99">
        <v>3.5000000000000003E-2</v>
      </c>
      <c r="S100" s="50">
        <v>0</v>
      </c>
      <c r="T100" s="50">
        <v>0</v>
      </c>
    </row>
    <row r="101" spans="1:20" ht="15.75" x14ac:dyDescent="0.25">
      <c r="A101" s="45"/>
      <c r="B101" s="46">
        <v>1</v>
      </c>
      <c r="C101" s="47">
        <v>1</v>
      </c>
      <c r="D101" s="47">
        <v>8</v>
      </c>
      <c r="E101" s="48">
        <v>1</v>
      </c>
      <c r="F101" s="42">
        <v>4</v>
      </c>
      <c r="G101" s="42">
        <v>5</v>
      </c>
      <c r="H101" s="42"/>
      <c r="I101" s="42"/>
      <c r="J101" s="49" t="s">
        <v>93</v>
      </c>
      <c r="K101" s="50">
        <v>0</v>
      </c>
      <c r="L101" s="50">
        <v>0</v>
      </c>
      <c r="M101" s="62">
        <v>0</v>
      </c>
      <c r="N101" s="50">
        <v>0</v>
      </c>
      <c r="O101" s="101">
        <v>0.03</v>
      </c>
      <c r="P101" s="50">
        <v>0</v>
      </c>
      <c r="Q101" s="50">
        <v>0</v>
      </c>
      <c r="R101" s="99">
        <v>3.5000000000000003E-2</v>
      </c>
      <c r="S101" s="50">
        <v>0</v>
      </c>
      <c r="T101" s="50">
        <v>0</v>
      </c>
    </row>
    <row r="102" spans="1:20" ht="15.75" x14ac:dyDescent="0.25">
      <c r="A102" s="45"/>
      <c r="B102" s="46">
        <v>1</v>
      </c>
      <c r="C102" s="47">
        <v>1</v>
      </c>
      <c r="D102" s="47">
        <v>8</v>
      </c>
      <c r="E102" s="48">
        <v>1</v>
      </c>
      <c r="F102" s="42">
        <v>4</v>
      </c>
      <c r="G102" s="42">
        <v>6</v>
      </c>
      <c r="H102" s="42"/>
      <c r="I102" s="42"/>
      <c r="J102" s="49" t="s">
        <v>94</v>
      </c>
      <c r="K102" s="50">
        <v>0</v>
      </c>
      <c r="L102" s="50">
        <v>0</v>
      </c>
      <c r="M102" s="62">
        <v>0</v>
      </c>
      <c r="N102" s="50">
        <v>0</v>
      </c>
      <c r="O102" s="101">
        <v>0.03</v>
      </c>
      <c r="P102" s="50">
        <v>0</v>
      </c>
      <c r="Q102" s="50">
        <v>0</v>
      </c>
      <c r="R102" s="99">
        <v>3.5000000000000003E-2</v>
      </c>
      <c r="S102" s="50">
        <v>0</v>
      </c>
      <c r="T102" s="50">
        <v>0</v>
      </c>
    </row>
    <row r="103" spans="1:20" ht="15.75" x14ac:dyDescent="0.25">
      <c r="A103" s="45"/>
      <c r="B103" s="46">
        <v>1</v>
      </c>
      <c r="C103" s="47">
        <v>1</v>
      </c>
      <c r="D103" s="47">
        <v>8</v>
      </c>
      <c r="E103" s="48">
        <v>1</v>
      </c>
      <c r="F103" s="42">
        <v>4</v>
      </c>
      <c r="G103" s="42">
        <v>7</v>
      </c>
      <c r="H103" s="42"/>
      <c r="I103" s="42"/>
      <c r="J103" s="49" t="s">
        <v>95</v>
      </c>
      <c r="K103" s="50">
        <v>0</v>
      </c>
      <c r="L103" s="50">
        <v>0</v>
      </c>
      <c r="M103" s="62">
        <v>0</v>
      </c>
      <c r="N103" s="50">
        <v>0</v>
      </c>
      <c r="O103" s="101">
        <v>0.03</v>
      </c>
      <c r="P103" s="50">
        <v>0</v>
      </c>
      <c r="Q103" s="50">
        <v>0</v>
      </c>
      <c r="R103" s="99">
        <v>3.5000000000000003E-2</v>
      </c>
      <c r="S103" s="50">
        <v>0</v>
      </c>
      <c r="T103" s="50">
        <v>0</v>
      </c>
    </row>
    <row r="104" spans="1:20" ht="25.5" x14ac:dyDescent="0.25">
      <c r="A104" s="45"/>
      <c r="B104" s="46">
        <v>1</v>
      </c>
      <c r="C104" s="47">
        <v>1</v>
      </c>
      <c r="D104" s="47">
        <v>8</v>
      </c>
      <c r="E104" s="48">
        <v>1</v>
      </c>
      <c r="F104" s="42">
        <v>4</v>
      </c>
      <c r="G104" s="42">
        <v>8</v>
      </c>
      <c r="H104" s="42"/>
      <c r="I104" s="42"/>
      <c r="J104" s="61" t="s">
        <v>96</v>
      </c>
      <c r="K104" s="62">
        <v>0</v>
      </c>
      <c r="L104" s="62">
        <v>0</v>
      </c>
      <c r="M104" s="62">
        <v>0</v>
      </c>
      <c r="N104" s="62">
        <v>0</v>
      </c>
      <c r="O104" s="101">
        <v>0.03</v>
      </c>
      <c r="P104" s="50">
        <v>0</v>
      </c>
      <c r="Q104" s="62">
        <v>0</v>
      </c>
      <c r="R104" s="99">
        <v>3.5000000000000003E-2</v>
      </c>
      <c r="S104" s="50">
        <v>0</v>
      </c>
      <c r="T104" s="62">
        <v>0</v>
      </c>
    </row>
    <row r="105" spans="1:20" ht="15.75" x14ac:dyDescent="0.25">
      <c r="A105" s="45"/>
      <c r="B105" s="46">
        <v>1</v>
      </c>
      <c r="C105" s="47">
        <v>1</v>
      </c>
      <c r="D105" s="47">
        <v>8</v>
      </c>
      <c r="E105" s="48">
        <v>1</v>
      </c>
      <c r="F105" s="42">
        <v>4</v>
      </c>
      <c r="G105" s="42">
        <v>9</v>
      </c>
      <c r="H105" s="42"/>
      <c r="I105" s="42"/>
      <c r="J105" s="49" t="s">
        <v>97</v>
      </c>
      <c r="K105" s="50">
        <v>0</v>
      </c>
      <c r="L105" s="50">
        <v>0</v>
      </c>
      <c r="M105" s="62">
        <v>0</v>
      </c>
      <c r="N105" s="50">
        <v>0</v>
      </c>
      <c r="O105" s="101">
        <v>0.03</v>
      </c>
      <c r="P105" s="50">
        <v>0</v>
      </c>
      <c r="Q105" s="50">
        <v>0</v>
      </c>
      <c r="R105" s="99">
        <v>3.5000000000000003E-2</v>
      </c>
      <c r="S105" s="50">
        <v>0</v>
      </c>
      <c r="T105" s="50">
        <v>0</v>
      </c>
    </row>
    <row r="106" spans="1:20" ht="15.75" x14ac:dyDescent="0.25">
      <c r="A106" s="45"/>
      <c r="B106" s="46">
        <v>1</v>
      </c>
      <c r="C106" s="47">
        <v>1</v>
      </c>
      <c r="D106" s="47">
        <v>8</v>
      </c>
      <c r="E106" s="48">
        <v>1</v>
      </c>
      <c r="F106" s="42">
        <v>4</v>
      </c>
      <c r="G106" s="42">
        <v>10</v>
      </c>
      <c r="H106" s="42"/>
      <c r="I106" s="42"/>
      <c r="J106" s="49" t="s">
        <v>98</v>
      </c>
      <c r="K106" s="50">
        <v>0</v>
      </c>
      <c r="L106" s="50">
        <v>0</v>
      </c>
      <c r="M106" s="62">
        <v>0</v>
      </c>
      <c r="N106" s="50">
        <v>0</v>
      </c>
      <c r="O106" s="101">
        <v>0.03</v>
      </c>
      <c r="P106" s="50">
        <v>0</v>
      </c>
      <c r="Q106" s="50">
        <v>0</v>
      </c>
      <c r="R106" s="99">
        <v>3.5000000000000003E-2</v>
      </c>
      <c r="S106" s="50">
        <v>0</v>
      </c>
      <c r="T106" s="50">
        <v>0</v>
      </c>
    </row>
    <row r="107" spans="1:20" ht="15.75" x14ac:dyDescent="0.25">
      <c r="A107" s="45"/>
      <c r="B107" s="46">
        <v>1</v>
      </c>
      <c r="C107" s="47">
        <v>1</v>
      </c>
      <c r="D107" s="47">
        <v>8</v>
      </c>
      <c r="E107" s="48">
        <v>1</v>
      </c>
      <c r="F107" s="42">
        <v>4</v>
      </c>
      <c r="G107" s="42">
        <v>11</v>
      </c>
      <c r="H107" s="42"/>
      <c r="I107" s="42"/>
      <c r="J107" s="49" t="s">
        <v>99</v>
      </c>
      <c r="K107" s="50">
        <v>0</v>
      </c>
      <c r="L107" s="50">
        <v>0</v>
      </c>
      <c r="M107" s="62">
        <v>0</v>
      </c>
      <c r="N107" s="50">
        <v>0</v>
      </c>
      <c r="O107" s="101">
        <v>0.03</v>
      </c>
      <c r="P107" s="50">
        <v>0</v>
      </c>
      <c r="Q107" s="50">
        <v>0</v>
      </c>
      <c r="R107" s="99">
        <v>3.5000000000000003E-2</v>
      </c>
      <c r="S107" s="50">
        <v>0</v>
      </c>
      <c r="T107" s="50">
        <v>0</v>
      </c>
    </row>
    <row r="108" spans="1:20" ht="15.75" x14ac:dyDescent="0.25">
      <c r="A108" s="45"/>
      <c r="B108" s="46">
        <v>1</v>
      </c>
      <c r="C108" s="47">
        <v>1</v>
      </c>
      <c r="D108" s="47">
        <v>8</v>
      </c>
      <c r="E108" s="48">
        <v>1</v>
      </c>
      <c r="F108" s="42">
        <v>4</v>
      </c>
      <c r="G108" s="42">
        <v>12</v>
      </c>
      <c r="H108" s="42"/>
      <c r="I108" s="42"/>
      <c r="J108" s="49" t="s">
        <v>100</v>
      </c>
      <c r="K108" s="50">
        <v>13750.32</v>
      </c>
      <c r="L108" s="50">
        <v>2291</v>
      </c>
      <c r="M108" s="62">
        <v>4583</v>
      </c>
      <c r="N108" s="50">
        <v>20624.32</v>
      </c>
      <c r="O108" s="101">
        <v>0.03</v>
      </c>
      <c r="P108" s="50">
        <v>618.72</v>
      </c>
      <c r="Q108" s="50">
        <v>21243.040000000001</v>
      </c>
      <c r="R108" s="99">
        <v>3.5000000000000003E-2</v>
      </c>
      <c r="S108" s="50">
        <v>743.5</v>
      </c>
      <c r="T108" s="50">
        <v>21986.54</v>
      </c>
    </row>
    <row r="109" spans="1:20" ht="15.75" x14ac:dyDescent="0.25">
      <c r="A109" s="45"/>
      <c r="B109" s="46">
        <v>1</v>
      </c>
      <c r="C109" s="47">
        <v>1</v>
      </c>
      <c r="D109" s="47">
        <v>8</v>
      </c>
      <c r="E109" s="48">
        <v>1</v>
      </c>
      <c r="F109" s="42">
        <v>4</v>
      </c>
      <c r="G109" s="42">
        <v>13</v>
      </c>
      <c r="H109" s="42"/>
      <c r="I109" s="42"/>
      <c r="J109" s="49" t="s">
        <v>101</v>
      </c>
      <c r="K109" s="50">
        <v>0</v>
      </c>
      <c r="L109" s="50">
        <v>0</v>
      </c>
      <c r="M109" s="62">
        <v>0</v>
      </c>
      <c r="N109" s="50">
        <v>0</v>
      </c>
      <c r="O109" s="101">
        <v>0.03</v>
      </c>
      <c r="P109" s="50">
        <v>0</v>
      </c>
      <c r="Q109" s="50">
        <v>0</v>
      </c>
      <c r="R109" s="99">
        <v>3.5000000000000003E-2</v>
      </c>
      <c r="S109" s="50">
        <v>0</v>
      </c>
      <c r="T109" s="50">
        <v>0</v>
      </c>
    </row>
    <row r="110" spans="1:20" ht="15.75" x14ac:dyDescent="0.25">
      <c r="A110" s="45"/>
      <c r="B110" s="46">
        <v>1</v>
      </c>
      <c r="C110" s="47">
        <v>1</v>
      </c>
      <c r="D110" s="47">
        <v>8</v>
      </c>
      <c r="E110" s="48">
        <v>1</v>
      </c>
      <c r="F110" s="42">
        <v>4</v>
      </c>
      <c r="G110" s="42">
        <v>14</v>
      </c>
      <c r="H110" s="42"/>
      <c r="I110" s="42"/>
      <c r="J110" s="49" t="s">
        <v>102</v>
      </c>
      <c r="K110" s="50">
        <v>0</v>
      </c>
      <c r="L110" s="50">
        <v>0</v>
      </c>
      <c r="M110" s="62">
        <v>0</v>
      </c>
      <c r="N110" s="50">
        <v>0</v>
      </c>
      <c r="O110" s="101">
        <v>0.03</v>
      </c>
      <c r="P110" s="50">
        <v>0</v>
      </c>
      <c r="Q110" s="50">
        <v>0</v>
      </c>
      <c r="R110" s="99">
        <v>3.5000000000000003E-2</v>
      </c>
      <c r="S110" s="50">
        <v>0</v>
      </c>
      <c r="T110" s="50">
        <v>0</v>
      </c>
    </row>
    <row r="111" spans="1:20" ht="15.75" x14ac:dyDescent="0.25">
      <c r="A111" s="45"/>
      <c r="B111" s="46">
        <v>1</v>
      </c>
      <c r="C111" s="47">
        <v>1</v>
      </c>
      <c r="D111" s="47">
        <v>8</v>
      </c>
      <c r="E111" s="48">
        <v>1</v>
      </c>
      <c r="F111" s="42">
        <v>4</v>
      </c>
      <c r="G111" s="42">
        <v>15</v>
      </c>
      <c r="H111" s="42"/>
      <c r="I111" s="42"/>
      <c r="J111" s="49" t="s">
        <v>103</v>
      </c>
      <c r="K111" s="50">
        <v>478.19</v>
      </c>
      <c r="L111" s="50">
        <v>160</v>
      </c>
      <c r="M111" s="62">
        <v>318.79000000000002</v>
      </c>
      <c r="N111" s="50">
        <v>956.98</v>
      </c>
      <c r="O111" s="101">
        <v>0.03</v>
      </c>
      <c r="P111" s="50">
        <v>28.7</v>
      </c>
      <c r="Q111" s="50">
        <v>985.68000000000006</v>
      </c>
      <c r="R111" s="99">
        <v>3.5000000000000003E-2</v>
      </c>
      <c r="S111" s="50">
        <v>34.49</v>
      </c>
      <c r="T111" s="50">
        <v>1020.1700000000001</v>
      </c>
    </row>
    <row r="112" spans="1:20" ht="15.75" x14ac:dyDescent="0.25">
      <c r="A112" s="45"/>
      <c r="B112" s="46">
        <v>1</v>
      </c>
      <c r="C112" s="47">
        <v>1</v>
      </c>
      <c r="D112" s="47">
        <v>8</v>
      </c>
      <c r="E112" s="48">
        <v>1</v>
      </c>
      <c r="F112" s="42">
        <v>4</v>
      </c>
      <c r="G112" s="42">
        <v>16</v>
      </c>
      <c r="H112" s="42"/>
      <c r="I112" s="42"/>
      <c r="J112" s="49" t="s">
        <v>104</v>
      </c>
      <c r="K112" s="50">
        <v>0</v>
      </c>
      <c r="L112" s="50">
        <v>0</v>
      </c>
      <c r="M112" s="62">
        <v>0</v>
      </c>
      <c r="N112" s="50">
        <v>0</v>
      </c>
      <c r="O112" s="101">
        <v>0.03</v>
      </c>
      <c r="P112" s="50">
        <v>0</v>
      </c>
      <c r="Q112" s="50">
        <v>0</v>
      </c>
      <c r="R112" s="99">
        <v>3.5000000000000003E-2</v>
      </c>
      <c r="S112" s="50">
        <v>0</v>
      </c>
      <c r="T112" s="50">
        <v>0</v>
      </c>
    </row>
    <row r="113" spans="1:20" ht="15.75" x14ac:dyDescent="0.25">
      <c r="A113" s="123" t="s">
        <v>22</v>
      </c>
      <c r="B113" s="124">
        <v>1</v>
      </c>
      <c r="C113" s="125">
        <v>1</v>
      </c>
      <c r="D113" s="125">
        <v>8</v>
      </c>
      <c r="E113" s="126">
        <v>2</v>
      </c>
      <c r="F113" s="131"/>
      <c r="G113" s="131"/>
      <c r="H113" s="131"/>
      <c r="I113" s="131"/>
      <c r="J113" s="128" t="s">
        <v>105</v>
      </c>
      <c r="K113" s="132">
        <v>0</v>
      </c>
      <c r="L113" s="132">
        <v>0</v>
      </c>
      <c r="M113" s="132">
        <v>0</v>
      </c>
      <c r="N113" s="132">
        <v>0</v>
      </c>
      <c r="O113" s="133"/>
      <c r="P113" s="132">
        <v>0</v>
      </c>
      <c r="Q113" s="132">
        <v>0</v>
      </c>
      <c r="R113" s="133"/>
      <c r="S113" s="132">
        <v>0</v>
      </c>
      <c r="T113" s="132">
        <v>0</v>
      </c>
    </row>
    <row r="114" spans="1:20" ht="15.75" x14ac:dyDescent="0.25">
      <c r="A114" s="143">
        <v>1</v>
      </c>
      <c r="B114" s="124">
        <v>1</v>
      </c>
      <c r="C114" s="125">
        <v>1</v>
      </c>
      <c r="D114" s="125">
        <v>8</v>
      </c>
      <c r="E114" s="126">
        <v>2</v>
      </c>
      <c r="F114" s="127">
        <v>1</v>
      </c>
      <c r="G114" s="131"/>
      <c r="H114" s="131"/>
      <c r="I114" s="131"/>
      <c r="J114" s="128" t="s">
        <v>106</v>
      </c>
      <c r="K114" s="132">
        <v>0</v>
      </c>
      <c r="L114" s="132">
        <v>0</v>
      </c>
      <c r="M114" s="132">
        <v>0</v>
      </c>
      <c r="N114" s="132">
        <v>0</v>
      </c>
      <c r="O114" s="133"/>
      <c r="P114" s="132">
        <v>0</v>
      </c>
      <c r="Q114" s="132">
        <v>0</v>
      </c>
      <c r="R114" s="133"/>
      <c r="S114" s="132">
        <v>0</v>
      </c>
      <c r="T114" s="132">
        <v>0</v>
      </c>
    </row>
    <row r="115" spans="1:20" ht="15.75" x14ac:dyDescent="0.25">
      <c r="A115" s="45"/>
      <c r="B115" s="46">
        <v>1</v>
      </c>
      <c r="C115" s="47">
        <v>1</v>
      </c>
      <c r="D115" s="47">
        <v>8</v>
      </c>
      <c r="E115" s="48">
        <v>2</v>
      </c>
      <c r="F115" s="42">
        <v>1</v>
      </c>
      <c r="G115" s="42">
        <v>1</v>
      </c>
      <c r="H115" s="42"/>
      <c r="I115" s="42"/>
      <c r="J115" s="49" t="s">
        <v>107</v>
      </c>
      <c r="K115" s="50">
        <v>0</v>
      </c>
      <c r="L115" s="50">
        <v>0</v>
      </c>
      <c r="M115" s="50">
        <v>0</v>
      </c>
      <c r="N115" s="50">
        <v>0</v>
      </c>
      <c r="O115" s="99"/>
      <c r="P115" s="50">
        <v>0</v>
      </c>
      <c r="Q115" s="50">
        <v>0</v>
      </c>
      <c r="R115" s="99">
        <v>3.5000000000000003E-2</v>
      </c>
      <c r="S115" s="50">
        <v>0</v>
      </c>
      <c r="T115" s="50">
        <v>0</v>
      </c>
    </row>
    <row r="116" spans="1:20" ht="15.75" x14ac:dyDescent="0.25">
      <c r="A116" s="45"/>
      <c r="B116" s="46">
        <v>1</v>
      </c>
      <c r="C116" s="47">
        <v>1</v>
      </c>
      <c r="D116" s="47">
        <v>8</v>
      </c>
      <c r="E116" s="48">
        <v>2</v>
      </c>
      <c r="F116" s="42">
        <v>1</v>
      </c>
      <c r="G116" s="42">
        <v>2</v>
      </c>
      <c r="H116" s="42"/>
      <c r="I116" s="42"/>
      <c r="J116" s="49" t="s">
        <v>108</v>
      </c>
      <c r="K116" s="50">
        <v>0</v>
      </c>
      <c r="L116" s="50">
        <v>0</v>
      </c>
      <c r="M116" s="50">
        <v>0</v>
      </c>
      <c r="N116" s="50">
        <v>0</v>
      </c>
      <c r="O116" s="99"/>
      <c r="P116" s="50">
        <v>0</v>
      </c>
      <c r="Q116" s="50">
        <v>0</v>
      </c>
      <c r="R116" s="99">
        <v>3.5000000000000003E-2</v>
      </c>
      <c r="S116" s="50">
        <v>0</v>
      </c>
      <c r="T116" s="50">
        <v>0</v>
      </c>
    </row>
    <row r="117" spans="1:20" ht="15.75" x14ac:dyDescent="0.25">
      <c r="A117" s="45"/>
      <c r="B117" s="46">
        <v>1</v>
      </c>
      <c r="C117" s="47">
        <v>1</v>
      </c>
      <c r="D117" s="47">
        <v>8</v>
      </c>
      <c r="E117" s="48">
        <v>2</v>
      </c>
      <c r="F117" s="42">
        <v>1</v>
      </c>
      <c r="G117" s="42">
        <v>3</v>
      </c>
      <c r="H117" s="42"/>
      <c r="I117" s="42"/>
      <c r="J117" s="49" t="s">
        <v>109</v>
      </c>
      <c r="K117" s="50">
        <v>0</v>
      </c>
      <c r="L117" s="50">
        <v>0</v>
      </c>
      <c r="M117" s="50">
        <v>0</v>
      </c>
      <c r="N117" s="50">
        <v>0</v>
      </c>
      <c r="O117" s="99"/>
      <c r="P117" s="50">
        <v>0</v>
      </c>
      <c r="Q117" s="50">
        <v>0</v>
      </c>
      <c r="R117" s="99">
        <v>3.5000000000000003E-2</v>
      </c>
      <c r="S117" s="50">
        <v>0</v>
      </c>
      <c r="T117" s="50">
        <v>0</v>
      </c>
    </row>
    <row r="118" spans="1:20" ht="15.75" x14ac:dyDescent="0.25">
      <c r="A118" s="143">
        <v>2</v>
      </c>
      <c r="B118" s="124">
        <v>1</v>
      </c>
      <c r="C118" s="125">
        <v>1</v>
      </c>
      <c r="D118" s="125">
        <v>8</v>
      </c>
      <c r="E118" s="126">
        <v>2</v>
      </c>
      <c r="F118" s="127">
        <v>2</v>
      </c>
      <c r="G118" s="131"/>
      <c r="H118" s="131"/>
      <c r="I118" s="131"/>
      <c r="J118" s="128" t="s">
        <v>110</v>
      </c>
      <c r="K118" s="132">
        <v>0</v>
      </c>
      <c r="L118" s="132">
        <v>0</v>
      </c>
      <c r="M118" s="132">
        <v>0</v>
      </c>
      <c r="N118" s="132">
        <v>0</v>
      </c>
      <c r="O118" s="133"/>
      <c r="P118" s="132">
        <v>0</v>
      </c>
      <c r="Q118" s="132">
        <v>0</v>
      </c>
      <c r="R118" s="133"/>
      <c r="S118" s="132">
        <v>0</v>
      </c>
      <c r="T118" s="132">
        <v>0</v>
      </c>
    </row>
    <row r="119" spans="1:20" ht="15.75" x14ac:dyDescent="0.25">
      <c r="A119" s="45"/>
      <c r="B119" s="46">
        <v>1</v>
      </c>
      <c r="C119" s="47">
        <v>1</v>
      </c>
      <c r="D119" s="47">
        <v>8</v>
      </c>
      <c r="E119" s="48">
        <v>2</v>
      </c>
      <c r="F119" s="42">
        <v>2</v>
      </c>
      <c r="G119" s="42">
        <v>1</v>
      </c>
      <c r="H119" s="42"/>
      <c r="I119" s="42"/>
      <c r="J119" s="49" t="s">
        <v>107</v>
      </c>
      <c r="K119" s="50">
        <v>0</v>
      </c>
      <c r="L119" s="50">
        <v>0</v>
      </c>
      <c r="M119" s="62">
        <v>0</v>
      </c>
      <c r="N119" s="50">
        <v>0</v>
      </c>
      <c r="O119" s="99"/>
      <c r="P119" s="50">
        <v>0</v>
      </c>
      <c r="Q119" s="50">
        <v>0</v>
      </c>
      <c r="R119" s="99">
        <v>3.5000000000000003E-2</v>
      </c>
      <c r="S119" s="50">
        <v>0</v>
      </c>
      <c r="T119" s="50">
        <v>0</v>
      </c>
    </row>
    <row r="120" spans="1:20" ht="15.75" x14ac:dyDescent="0.25">
      <c r="A120" s="45"/>
      <c r="B120" s="46">
        <v>1</v>
      </c>
      <c r="C120" s="47">
        <v>1</v>
      </c>
      <c r="D120" s="47">
        <v>8</v>
      </c>
      <c r="E120" s="48">
        <v>2</v>
      </c>
      <c r="F120" s="42">
        <v>2</v>
      </c>
      <c r="G120" s="42">
        <v>2</v>
      </c>
      <c r="H120" s="42"/>
      <c r="I120" s="42"/>
      <c r="J120" s="49" t="s">
        <v>111</v>
      </c>
      <c r="K120" s="50">
        <v>0</v>
      </c>
      <c r="L120" s="50">
        <v>0</v>
      </c>
      <c r="M120" s="62">
        <v>0</v>
      </c>
      <c r="N120" s="50">
        <v>0</v>
      </c>
      <c r="O120" s="99"/>
      <c r="P120" s="50">
        <v>0</v>
      </c>
      <c r="Q120" s="50">
        <v>0</v>
      </c>
      <c r="R120" s="99">
        <v>3.5000000000000003E-2</v>
      </c>
      <c r="S120" s="50">
        <v>0</v>
      </c>
      <c r="T120" s="50">
        <v>0</v>
      </c>
    </row>
    <row r="121" spans="1:20" s="1" customFormat="1" ht="15.75" x14ac:dyDescent="0.25">
      <c r="A121" s="143">
        <v>3</v>
      </c>
      <c r="B121" s="124">
        <v>1</v>
      </c>
      <c r="C121" s="125">
        <v>1</v>
      </c>
      <c r="D121" s="125">
        <v>8</v>
      </c>
      <c r="E121" s="126">
        <v>2</v>
      </c>
      <c r="F121" s="127">
        <v>3</v>
      </c>
      <c r="G121" s="127"/>
      <c r="H121" s="127"/>
      <c r="I121" s="127"/>
      <c r="J121" s="128" t="s">
        <v>112</v>
      </c>
      <c r="K121" s="132">
        <v>0</v>
      </c>
      <c r="L121" s="132">
        <v>0</v>
      </c>
      <c r="M121" s="132">
        <v>0</v>
      </c>
      <c r="N121" s="132">
        <v>0</v>
      </c>
      <c r="O121" s="133"/>
      <c r="P121" s="132">
        <v>0</v>
      </c>
      <c r="Q121" s="132">
        <v>0</v>
      </c>
      <c r="R121" s="134"/>
      <c r="S121" s="132">
        <v>0</v>
      </c>
      <c r="T121" s="132">
        <v>0</v>
      </c>
    </row>
    <row r="122" spans="1:20" ht="15.75" x14ac:dyDescent="0.25">
      <c r="A122" s="45"/>
      <c r="B122" s="46">
        <v>1</v>
      </c>
      <c r="C122" s="47">
        <v>1</v>
      </c>
      <c r="D122" s="47">
        <v>8</v>
      </c>
      <c r="E122" s="48">
        <v>2</v>
      </c>
      <c r="F122" s="42">
        <v>3</v>
      </c>
      <c r="G122" s="42">
        <v>1</v>
      </c>
      <c r="H122" s="42"/>
      <c r="I122" s="42"/>
      <c r="J122" s="49" t="s">
        <v>107</v>
      </c>
      <c r="K122" s="50">
        <v>0</v>
      </c>
      <c r="L122" s="50">
        <v>0</v>
      </c>
      <c r="M122" s="62">
        <v>0</v>
      </c>
      <c r="N122" s="50">
        <v>0</v>
      </c>
      <c r="O122" s="99"/>
      <c r="P122" s="50">
        <v>0</v>
      </c>
      <c r="Q122" s="50">
        <v>0</v>
      </c>
      <c r="R122" s="99">
        <v>3.5000000000000003E-2</v>
      </c>
      <c r="S122" s="50">
        <v>0</v>
      </c>
      <c r="T122" s="50">
        <v>0</v>
      </c>
    </row>
    <row r="123" spans="1:20" ht="15.75" x14ac:dyDescent="0.25">
      <c r="A123" s="45"/>
      <c r="B123" s="46">
        <v>1</v>
      </c>
      <c r="C123" s="47">
        <v>1</v>
      </c>
      <c r="D123" s="47">
        <v>8</v>
      </c>
      <c r="E123" s="48">
        <v>2</v>
      </c>
      <c r="F123" s="42">
        <v>3</v>
      </c>
      <c r="G123" s="42">
        <v>2</v>
      </c>
      <c r="H123" s="42"/>
      <c r="I123" s="42"/>
      <c r="J123" s="49" t="s">
        <v>113</v>
      </c>
      <c r="K123" s="50">
        <v>0</v>
      </c>
      <c r="L123" s="50">
        <v>0</v>
      </c>
      <c r="M123" s="62">
        <v>0</v>
      </c>
      <c r="N123" s="50">
        <v>0</v>
      </c>
      <c r="O123" s="99"/>
      <c r="P123" s="50">
        <v>0</v>
      </c>
      <c r="Q123" s="50">
        <v>0</v>
      </c>
      <c r="R123" s="99">
        <v>3.5000000000000003E-2</v>
      </c>
      <c r="S123" s="50">
        <v>0</v>
      </c>
      <c r="T123" s="50">
        <v>0</v>
      </c>
    </row>
    <row r="124" spans="1:20" s="1" customFormat="1" ht="42" customHeight="1" x14ac:dyDescent="0.25">
      <c r="A124" s="63">
        <v>9</v>
      </c>
      <c r="B124" s="32">
        <v>1</v>
      </c>
      <c r="C124" s="33">
        <v>1</v>
      </c>
      <c r="D124" s="33">
        <v>9</v>
      </c>
      <c r="E124" s="34"/>
      <c r="F124" s="64"/>
      <c r="G124" s="64"/>
      <c r="H124" s="64"/>
      <c r="I124" s="64"/>
      <c r="J124" s="65" t="s">
        <v>114</v>
      </c>
      <c r="K124" s="66">
        <v>1844.6</v>
      </c>
      <c r="L124" s="66">
        <v>102.47</v>
      </c>
      <c r="M124" s="66">
        <v>204.96</v>
      </c>
      <c r="N124" s="66">
        <v>2152.0299999999997</v>
      </c>
      <c r="O124" s="102"/>
      <c r="P124" s="66">
        <v>64.56</v>
      </c>
      <c r="Q124" s="66">
        <v>2216.5899999999997</v>
      </c>
      <c r="R124" s="102"/>
      <c r="S124" s="66">
        <v>77.58</v>
      </c>
      <c r="T124" s="66">
        <v>2294.1699999999996</v>
      </c>
    </row>
    <row r="125" spans="1:20" ht="15.75" x14ac:dyDescent="0.25">
      <c r="A125" s="123" t="s">
        <v>10</v>
      </c>
      <c r="B125" s="124">
        <v>1</v>
      </c>
      <c r="C125" s="125">
        <v>1</v>
      </c>
      <c r="D125" s="125">
        <v>9</v>
      </c>
      <c r="E125" s="126">
        <v>1</v>
      </c>
      <c r="F125" s="131"/>
      <c r="G125" s="131"/>
      <c r="H125" s="131"/>
      <c r="I125" s="131"/>
      <c r="J125" s="128" t="s">
        <v>115</v>
      </c>
      <c r="K125" s="132">
        <v>1844.6</v>
      </c>
      <c r="L125" s="132">
        <v>102.47</v>
      </c>
      <c r="M125" s="132">
        <v>204.96</v>
      </c>
      <c r="N125" s="132">
        <v>2152.0299999999997</v>
      </c>
      <c r="O125" s="133"/>
      <c r="P125" s="132">
        <v>64.56</v>
      </c>
      <c r="Q125" s="132">
        <v>2216.5899999999997</v>
      </c>
      <c r="R125" s="133"/>
      <c r="S125" s="132">
        <v>77.58</v>
      </c>
      <c r="T125" s="132">
        <v>2294.1699999999996</v>
      </c>
    </row>
    <row r="126" spans="1:20" ht="15.75" x14ac:dyDescent="0.25">
      <c r="A126" s="45">
        <v>1</v>
      </c>
      <c r="B126" s="46">
        <v>1</v>
      </c>
      <c r="C126" s="47">
        <v>1</v>
      </c>
      <c r="D126" s="47">
        <v>9</v>
      </c>
      <c r="E126" s="48">
        <v>1</v>
      </c>
      <c r="F126" s="42">
        <v>1</v>
      </c>
      <c r="G126" s="42"/>
      <c r="H126" s="42"/>
      <c r="I126" s="42"/>
      <c r="J126" s="49" t="s">
        <v>116</v>
      </c>
      <c r="K126" s="50">
        <v>1844.6</v>
      </c>
      <c r="L126" s="50">
        <v>102.47</v>
      </c>
      <c r="M126" s="50">
        <v>204.96</v>
      </c>
      <c r="N126" s="50">
        <v>2152.0299999999997</v>
      </c>
      <c r="O126" s="101">
        <v>0.03</v>
      </c>
      <c r="P126" s="50">
        <v>64.56</v>
      </c>
      <c r="Q126" s="50">
        <v>2216.5899999999997</v>
      </c>
      <c r="R126" s="101">
        <v>3.5000000000000003E-2</v>
      </c>
      <c r="S126" s="50">
        <v>77.58</v>
      </c>
      <c r="T126" s="50">
        <v>2294.1699999999996</v>
      </c>
    </row>
    <row r="127" spans="1:20" ht="15.75" x14ac:dyDescent="0.25">
      <c r="A127" s="24" t="s">
        <v>117</v>
      </c>
      <c r="B127" s="25">
        <v>1</v>
      </c>
      <c r="C127" s="26">
        <v>2</v>
      </c>
      <c r="D127" s="26"/>
      <c r="E127" s="26"/>
      <c r="F127" s="27"/>
      <c r="G127" s="27"/>
      <c r="H127" s="27"/>
      <c r="I127" s="27"/>
      <c r="J127" s="28" t="s">
        <v>118</v>
      </c>
      <c r="K127" s="29">
        <v>0</v>
      </c>
      <c r="L127" s="29">
        <v>0</v>
      </c>
      <c r="M127" s="29">
        <v>0</v>
      </c>
      <c r="N127" s="29">
        <v>0</v>
      </c>
      <c r="O127" s="103"/>
      <c r="P127" s="29">
        <v>0</v>
      </c>
      <c r="Q127" s="29">
        <v>0</v>
      </c>
      <c r="R127" s="103"/>
      <c r="S127" s="29">
        <v>0</v>
      </c>
      <c r="T127" s="29">
        <v>0</v>
      </c>
    </row>
    <row r="128" spans="1:20" ht="15.75" x14ac:dyDescent="0.25">
      <c r="A128" s="31">
        <v>1</v>
      </c>
      <c r="B128" s="32">
        <v>1</v>
      </c>
      <c r="C128" s="33">
        <v>2</v>
      </c>
      <c r="D128" s="33">
        <v>1</v>
      </c>
      <c r="E128" s="34"/>
      <c r="F128" s="64"/>
      <c r="G128" s="35"/>
      <c r="H128" s="35"/>
      <c r="I128" s="35"/>
      <c r="J128" s="67" t="s">
        <v>119</v>
      </c>
      <c r="K128" s="37">
        <v>0</v>
      </c>
      <c r="L128" s="37">
        <v>0</v>
      </c>
      <c r="M128" s="37">
        <v>0</v>
      </c>
      <c r="N128" s="66">
        <v>0</v>
      </c>
      <c r="O128" s="105">
        <v>0.03</v>
      </c>
      <c r="P128" s="37">
        <v>0</v>
      </c>
      <c r="Q128" s="37">
        <v>0</v>
      </c>
      <c r="R128" s="100">
        <v>3.5000000000000003E-2</v>
      </c>
      <c r="S128" s="37">
        <v>0</v>
      </c>
      <c r="T128" s="37">
        <v>0</v>
      </c>
    </row>
    <row r="129" spans="1:20" ht="15.75" x14ac:dyDescent="0.25">
      <c r="A129" s="31">
        <v>2</v>
      </c>
      <c r="B129" s="32">
        <v>1</v>
      </c>
      <c r="C129" s="33">
        <v>2</v>
      </c>
      <c r="D129" s="33">
        <v>2</v>
      </c>
      <c r="E129" s="34"/>
      <c r="F129" s="64"/>
      <c r="G129" s="35"/>
      <c r="H129" s="35"/>
      <c r="I129" s="35"/>
      <c r="J129" s="67" t="s">
        <v>120</v>
      </c>
      <c r="K129" s="37">
        <v>0</v>
      </c>
      <c r="L129" s="37">
        <v>0</v>
      </c>
      <c r="M129" s="37">
        <v>0</v>
      </c>
      <c r="N129" s="66">
        <v>0</v>
      </c>
      <c r="O129" s="105">
        <v>0.03</v>
      </c>
      <c r="P129" s="37">
        <v>0</v>
      </c>
      <c r="Q129" s="37">
        <v>0</v>
      </c>
      <c r="R129" s="100">
        <v>3.5000000000000003E-2</v>
      </c>
      <c r="S129" s="37">
        <v>0</v>
      </c>
      <c r="T129" s="37">
        <v>0</v>
      </c>
    </row>
    <row r="130" spans="1:20" ht="15.75" x14ac:dyDescent="0.25">
      <c r="A130" s="31">
        <v>3</v>
      </c>
      <c r="B130" s="32">
        <v>1</v>
      </c>
      <c r="C130" s="33">
        <v>2</v>
      </c>
      <c r="D130" s="33">
        <v>3</v>
      </c>
      <c r="E130" s="34"/>
      <c r="F130" s="64"/>
      <c r="G130" s="35"/>
      <c r="H130" s="35"/>
      <c r="I130" s="35"/>
      <c r="J130" s="67" t="s">
        <v>121</v>
      </c>
      <c r="K130" s="37">
        <v>0</v>
      </c>
      <c r="L130" s="37">
        <v>0</v>
      </c>
      <c r="M130" s="37">
        <v>0</v>
      </c>
      <c r="N130" s="66">
        <v>0</v>
      </c>
      <c r="O130" s="105">
        <v>0.03</v>
      </c>
      <c r="P130" s="37">
        <v>0</v>
      </c>
      <c r="Q130" s="37">
        <v>0</v>
      </c>
      <c r="R130" s="100">
        <v>3.5000000000000003E-2</v>
      </c>
      <c r="S130" s="37">
        <v>0</v>
      </c>
      <c r="T130" s="37">
        <v>0</v>
      </c>
    </row>
    <row r="131" spans="1:20" ht="15.75" x14ac:dyDescent="0.25">
      <c r="A131" s="31">
        <v>4</v>
      </c>
      <c r="B131" s="32">
        <v>1</v>
      </c>
      <c r="C131" s="33">
        <v>2</v>
      </c>
      <c r="D131" s="33">
        <v>4</v>
      </c>
      <c r="E131" s="34"/>
      <c r="F131" s="64"/>
      <c r="G131" s="35"/>
      <c r="H131" s="35"/>
      <c r="I131" s="35"/>
      <c r="J131" s="67" t="s">
        <v>122</v>
      </c>
      <c r="K131" s="37">
        <v>0</v>
      </c>
      <c r="L131" s="37">
        <v>0</v>
      </c>
      <c r="M131" s="37">
        <v>0</v>
      </c>
      <c r="N131" s="66">
        <v>0</v>
      </c>
      <c r="O131" s="105">
        <v>0.03</v>
      </c>
      <c r="P131" s="37">
        <v>0</v>
      </c>
      <c r="Q131" s="37">
        <v>0</v>
      </c>
      <c r="R131" s="100">
        <v>3.5000000000000003E-2</v>
      </c>
      <c r="S131" s="37">
        <v>0</v>
      </c>
      <c r="T131" s="37">
        <v>0</v>
      </c>
    </row>
    <row r="132" spans="1:20" ht="15.75" x14ac:dyDescent="0.25">
      <c r="A132" s="31">
        <v>5</v>
      </c>
      <c r="B132" s="32">
        <v>1</v>
      </c>
      <c r="C132" s="33">
        <v>2</v>
      </c>
      <c r="D132" s="33">
        <v>5</v>
      </c>
      <c r="E132" s="34"/>
      <c r="F132" s="64"/>
      <c r="G132" s="35"/>
      <c r="H132" s="35"/>
      <c r="I132" s="35"/>
      <c r="J132" s="67" t="s">
        <v>55</v>
      </c>
      <c r="K132" s="37">
        <v>0</v>
      </c>
      <c r="L132" s="37">
        <v>0</v>
      </c>
      <c r="M132" s="37">
        <v>0</v>
      </c>
      <c r="N132" s="66">
        <v>0</v>
      </c>
      <c r="O132" s="105">
        <v>0.03</v>
      </c>
      <c r="P132" s="37">
        <v>0</v>
      </c>
      <c r="Q132" s="37">
        <v>0</v>
      </c>
      <c r="R132" s="100">
        <v>3.5000000000000003E-2</v>
      </c>
      <c r="S132" s="37">
        <v>0</v>
      </c>
      <c r="T132" s="37">
        <v>0</v>
      </c>
    </row>
    <row r="133" spans="1:20" ht="15.75" x14ac:dyDescent="0.25">
      <c r="A133" s="24" t="s">
        <v>123</v>
      </c>
      <c r="B133" s="25">
        <v>1</v>
      </c>
      <c r="C133" s="26">
        <v>3</v>
      </c>
      <c r="D133" s="26"/>
      <c r="E133" s="26"/>
      <c r="F133" s="27"/>
      <c r="G133" s="27"/>
      <c r="H133" s="27"/>
      <c r="I133" s="27"/>
      <c r="J133" s="28" t="s">
        <v>124</v>
      </c>
      <c r="K133" s="29">
        <v>0</v>
      </c>
      <c r="L133" s="29">
        <v>0</v>
      </c>
      <c r="M133" s="29">
        <v>0</v>
      </c>
      <c r="N133" s="29">
        <v>0</v>
      </c>
      <c r="O133" s="103"/>
      <c r="P133" s="29">
        <v>0</v>
      </c>
      <c r="Q133" s="29">
        <v>0</v>
      </c>
      <c r="R133" s="103"/>
      <c r="S133" s="29">
        <v>0</v>
      </c>
      <c r="T133" s="29">
        <v>0</v>
      </c>
    </row>
    <row r="134" spans="1:20" ht="15.75" x14ac:dyDescent="0.25">
      <c r="A134" s="31">
        <v>1</v>
      </c>
      <c r="B134" s="32">
        <v>1</v>
      </c>
      <c r="C134" s="33">
        <v>3</v>
      </c>
      <c r="D134" s="33">
        <v>1</v>
      </c>
      <c r="E134" s="34"/>
      <c r="F134" s="64"/>
      <c r="G134" s="35"/>
      <c r="H134" s="35"/>
      <c r="I134" s="35"/>
      <c r="J134" s="67" t="s">
        <v>125</v>
      </c>
      <c r="K134" s="37">
        <v>0</v>
      </c>
      <c r="L134" s="37">
        <v>0</v>
      </c>
      <c r="M134" s="37">
        <v>0</v>
      </c>
      <c r="N134" s="66">
        <v>0</v>
      </c>
      <c r="O134" s="100">
        <v>3.5000000000000003E-2</v>
      </c>
      <c r="P134" s="37">
        <v>0</v>
      </c>
      <c r="Q134" s="37">
        <v>0</v>
      </c>
      <c r="R134" s="97"/>
      <c r="S134" s="37">
        <v>0</v>
      </c>
      <c r="T134" s="37">
        <v>0</v>
      </c>
    </row>
    <row r="135" spans="1:20" ht="43.5" customHeight="1" x14ac:dyDescent="0.25">
      <c r="A135" s="63">
        <v>9</v>
      </c>
      <c r="B135" s="32">
        <v>1</v>
      </c>
      <c r="C135" s="33">
        <v>3</v>
      </c>
      <c r="D135" s="33">
        <v>9</v>
      </c>
      <c r="E135" s="34"/>
      <c r="F135" s="35"/>
      <c r="G135" s="35"/>
      <c r="H135" s="35"/>
      <c r="I135" s="35"/>
      <c r="J135" s="69" t="s">
        <v>126</v>
      </c>
      <c r="K135" s="66">
        <v>0</v>
      </c>
      <c r="L135" s="66">
        <v>0</v>
      </c>
      <c r="M135" s="66">
        <v>0</v>
      </c>
      <c r="N135" s="66">
        <v>0</v>
      </c>
      <c r="O135" s="102"/>
      <c r="P135" s="66">
        <v>0</v>
      </c>
      <c r="Q135" s="66">
        <v>0</v>
      </c>
      <c r="R135" s="102"/>
      <c r="S135" s="66">
        <v>0</v>
      </c>
      <c r="T135" s="66">
        <v>0</v>
      </c>
    </row>
    <row r="136" spans="1:20" ht="15.75" x14ac:dyDescent="0.25">
      <c r="A136" s="38" t="s">
        <v>10</v>
      </c>
      <c r="B136" s="39">
        <v>1</v>
      </c>
      <c r="C136" s="40">
        <v>3</v>
      </c>
      <c r="D136" s="40">
        <v>9</v>
      </c>
      <c r="E136" s="41">
        <v>1</v>
      </c>
      <c r="F136" s="42"/>
      <c r="G136" s="42"/>
      <c r="H136" s="42"/>
      <c r="I136" s="42"/>
      <c r="J136" s="43" t="s">
        <v>127</v>
      </c>
      <c r="K136" s="44">
        <v>0</v>
      </c>
      <c r="L136" s="44">
        <v>0</v>
      </c>
      <c r="M136" s="44">
        <v>0</v>
      </c>
      <c r="N136" s="44">
        <v>0</v>
      </c>
      <c r="O136" s="98"/>
      <c r="P136" s="44">
        <v>0</v>
      </c>
      <c r="Q136" s="44">
        <v>0</v>
      </c>
      <c r="R136" s="98"/>
      <c r="S136" s="44">
        <v>0</v>
      </c>
      <c r="T136" s="44">
        <v>0</v>
      </c>
    </row>
    <row r="137" spans="1:20" ht="15.75" x14ac:dyDescent="0.25">
      <c r="A137" s="38"/>
      <c r="B137" s="46">
        <v>1</v>
      </c>
      <c r="C137" s="47">
        <v>3</v>
      </c>
      <c r="D137" s="47">
        <v>9</v>
      </c>
      <c r="E137" s="48">
        <v>1</v>
      </c>
      <c r="F137" s="42">
        <v>1</v>
      </c>
      <c r="G137" s="42"/>
      <c r="H137" s="42"/>
      <c r="I137" s="42"/>
      <c r="J137" s="49" t="s">
        <v>127</v>
      </c>
      <c r="K137" s="50">
        <v>0</v>
      </c>
      <c r="L137" s="50">
        <v>0</v>
      </c>
      <c r="M137" s="50">
        <v>0</v>
      </c>
      <c r="N137" s="50">
        <v>0</v>
      </c>
      <c r="O137" s="101">
        <v>0.03</v>
      </c>
      <c r="P137" s="50">
        <v>0</v>
      </c>
      <c r="Q137" s="50">
        <v>0</v>
      </c>
      <c r="R137" s="101">
        <v>3.5000000000000003E-2</v>
      </c>
      <c r="S137" s="50">
        <v>0</v>
      </c>
      <c r="T137" s="50">
        <v>0</v>
      </c>
    </row>
    <row r="138" spans="1:20" ht="15.75" x14ac:dyDescent="0.25">
      <c r="A138" s="24" t="s">
        <v>128</v>
      </c>
      <c r="B138" s="25">
        <v>1</v>
      </c>
      <c r="C138" s="26">
        <v>4</v>
      </c>
      <c r="D138" s="26"/>
      <c r="E138" s="26"/>
      <c r="F138" s="27"/>
      <c r="G138" s="27"/>
      <c r="H138" s="27"/>
      <c r="I138" s="27"/>
      <c r="J138" s="28" t="s">
        <v>129</v>
      </c>
      <c r="K138" s="29">
        <v>3488337.38</v>
      </c>
      <c r="L138" s="29">
        <v>1021763.7088888889</v>
      </c>
      <c r="M138" s="29">
        <v>2049529.3560000001</v>
      </c>
      <c r="N138" s="29">
        <v>6559630.4448888879</v>
      </c>
      <c r="O138" s="103"/>
      <c r="P138" s="29">
        <v>196788.37999999998</v>
      </c>
      <c r="Q138" s="29">
        <v>6756418.8248888878</v>
      </c>
      <c r="R138" s="103"/>
      <c r="S138" s="29">
        <v>236474.16999999998</v>
      </c>
      <c r="T138" s="29">
        <v>6992892.9948888887</v>
      </c>
    </row>
    <row r="139" spans="1:20" ht="29.25" customHeight="1" x14ac:dyDescent="0.25">
      <c r="A139" s="63">
        <v>1</v>
      </c>
      <c r="B139" s="32">
        <v>1</v>
      </c>
      <c r="C139" s="33">
        <v>4</v>
      </c>
      <c r="D139" s="33">
        <v>1</v>
      </c>
      <c r="E139" s="34"/>
      <c r="F139" s="35"/>
      <c r="G139" s="35"/>
      <c r="H139" s="35"/>
      <c r="I139" s="35"/>
      <c r="J139" s="70" t="s">
        <v>130</v>
      </c>
      <c r="K139" s="66">
        <v>31253</v>
      </c>
      <c r="L139" s="66">
        <v>10417.67</v>
      </c>
      <c r="M139" s="66">
        <v>20835.330000000002</v>
      </c>
      <c r="N139" s="66">
        <v>62506</v>
      </c>
      <c r="O139" s="102"/>
      <c r="P139" s="66">
        <v>1875.18</v>
      </c>
      <c r="Q139" s="66">
        <v>64381.18</v>
      </c>
      <c r="R139" s="102"/>
      <c r="S139" s="66">
        <v>2253.34</v>
      </c>
      <c r="T139" s="66">
        <v>66634.52</v>
      </c>
    </row>
    <row r="140" spans="1:20" ht="15.75" x14ac:dyDescent="0.25">
      <c r="A140" s="123" t="s">
        <v>22</v>
      </c>
      <c r="B140" s="124">
        <v>1</v>
      </c>
      <c r="C140" s="125">
        <v>4</v>
      </c>
      <c r="D140" s="125">
        <v>1</v>
      </c>
      <c r="E140" s="126">
        <v>2</v>
      </c>
      <c r="F140" s="127"/>
      <c r="G140" s="127"/>
      <c r="H140" s="127"/>
      <c r="I140" s="127"/>
      <c r="J140" s="128" t="s">
        <v>131</v>
      </c>
      <c r="K140" s="132">
        <v>31253</v>
      </c>
      <c r="L140" s="132">
        <v>10417.67</v>
      </c>
      <c r="M140" s="132">
        <v>20835.330000000002</v>
      </c>
      <c r="N140" s="132">
        <v>62506</v>
      </c>
      <c r="O140" s="133"/>
      <c r="P140" s="132">
        <v>1875.18</v>
      </c>
      <c r="Q140" s="132">
        <v>64381.18</v>
      </c>
      <c r="R140" s="133"/>
      <c r="S140" s="132">
        <v>2253.34</v>
      </c>
      <c r="T140" s="132">
        <v>66634.52</v>
      </c>
    </row>
    <row r="141" spans="1:20" ht="15.75" x14ac:dyDescent="0.25">
      <c r="A141" s="54">
        <v>1</v>
      </c>
      <c r="B141" s="39">
        <v>1</v>
      </c>
      <c r="C141" s="40">
        <v>4</v>
      </c>
      <c r="D141" s="40">
        <v>1</v>
      </c>
      <c r="E141" s="41">
        <v>2</v>
      </c>
      <c r="F141" s="55">
        <v>1</v>
      </c>
      <c r="G141" s="55"/>
      <c r="H141" s="55"/>
      <c r="I141" s="55"/>
      <c r="J141" s="43" t="s">
        <v>132</v>
      </c>
      <c r="K141" s="44">
        <v>31253</v>
      </c>
      <c r="L141" s="44">
        <v>10417.67</v>
      </c>
      <c r="M141" s="44">
        <v>20835.330000000002</v>
      </c>
      <c r="N141" s="44">
        <v>62506</v>
      </c>
      <c r="O141" s="98"/>
      <c r="P141" s="44">
        <v>1875.18</v>
      </c>
      <c r="Q141" s="44">
        <v>64381.18</v>
      </c>
      <c r="R141" s="98"/>
      <c r="S141" s="44">
        <v>2253.34</v>
      </c>
      <c r="T141" s="44">
        <v>66634.52</v>
      </c>
    </row>
    <row r="142" spans="1:20" ht="15.75" x14ac:dyDescent="0.25">
      <c r="A142" s="45"/>
      <c r="B142" s="39">
        <v>1</v>
      </c>
      <c r="C142" s="40">
        <v>4</v>
      </c>
      <c r="D142" s="40">
        <v>1</v>
      </c>
      <c r="E142" s="41">
        <v>2</v>
      </c>
      <c r="F142" s="55">
        <v>1</v>
      </c>
      <c r="G142" s="55">
        <v>1</v>
      </c>
      <c r="H142" s="42"/>
      <c r="I142" s="42"/>
      <c r="J142" s="43" t="s">
        <v>133</v>
      </c>
      <c r="K142" s="44">
        <v>31253</v>
      </c>
      <c r="L142" s="44">
        <v>10417.67</v>
      </c>
      <c r="M142" s="44">
        <v>20835.330000000002</v>
      </c>
      <c r="N142" s="44">
        <v>62506</v>
      </c>
      <c r="O142" s="98"/>
      <c r="P142" s="44">
        <v>1875.18</v>
      </c>
      <c r="Q142" s="44">
        <v>64381.18</v>
      </c>
      <c r="R142" s="98"/>
      <c r="S142" s="44">
        <v>2253.34</v>
      </c>
      <c r="T142" s="44">
        <v>66634.52</v>
      </c>
    </row>
    <row r="143" spans="1:20" ht="25.5" x14ac:dyDescent="0.25">
      <c r="A143" s="45"/>
      <c r="B143" s="46">
        <v>1</v>
      </c>
      <c r="C143" s="47">
        <v>4</v>
      </c>
      <c r="D143" s="47">
        <v>1</v>
      </c>
      <c r="E143" s="48">
        <v>2</v>
      </c>
      <c r="F143" s="42">
        <v>1</v>
      </c>
      <c r="G143" s="42">
        <v>1</v>
      </c>
      <c r="H143" s="42">
        <v>1</v>
      </c>
      <c r="I143" s="42"/>
      <c r="J143" s="61" t="s">
        <v>1277</v>
      </c>
      <c r="K143" s="62">
        <v>31253</v>
      </c>
      <c r="L143" s="62">
        <v>10417.67</v>
      </c>
      <c r="M143" s="62">
        <v>20835.330000000002</v>
      </c>
      <c r="N143" s="62">
        <v>62506</v>
      </c>
      <c r="O143" s="101">
        <v>0.03</v>
      </c>
      <c r="P143" s="50">
        <v>1875.18</v>
      </c>
      <c r="Q143" s="50">
        <v>64381.18</v>
      </c>
      <c r="R143" s="101">
        <v>3.5000000000000003E-2</v>
      </c>
      <c r="S143" s="50">
        <v>2253.34</v>
      </c>
      <c r="T143" s="50">
        <v>66634.52</v>
      </c>
    </row>
    <row r="144" spans="1:20" ht="15.75" x14ac:dyDescent="0.25">
      <c r="A144" s="45"/>
      <c r="B144" s="46">
        <v>1</v>
      </c>
      <c r="C144" s="47">
        <v>4</v>
      </c>
      <c r="D144" s="47">
        <v>1</v>
      </c>
      <c r="E144" s="48">
        <v>2</v>
      </c>
      <c r="F144" s="42">
        <v>1</v>
      </c>
      <c r="G144" s="42">
        <v>1</v>
      </c>
      <c r="H144" s="42">
        <v>2</v>
      </c>
      <c r="I144" s="42"/>
      <c r="J144" s="49" t="s">
        <v>135</v>
      </c>
      <c r="K144" s="50">
        <v>0</v>
      </c>
      <c r="L144" s="50">
        <v>0</v>
      </c>
      <c r="M144" s="50">
        <v>0</v>
      </c>
      <c r="N144" s="50">
        <v>0</v>
      </c>
      <c r="O144" s="101">
        <v>0.03</v>
      </c>
      <c r="P144" s="50">
        <v>0</v>
      </c>
      <c r="Q144" s="50">
        <v>0</v>
      </c>
      <c r="R144" s="101">
        <v>3.5000000000000003E-2</v>
      </c>
      <c r="S144" s="50">
        <v>0</v>
      </c>
      <c r="T144" s="50">
        <v>0</v>
      </c>
    </row>
    <row r="145" spans="1:20" ht="25.5" x14ac:dyDescent="0.25">
      <c r="A145" s="45"/>
      <c r="B145" s="39">
        <v>1</v>
      </c>
      <c r="C145" s="40">
        <v>4</v>
      </c>
      <c r="D145" s="40">
        <v>1</v>
      </c>
      <c r="E145" s="41">
        <v>2</v>
      </c>
      <c r="F145" s="55">
        <v>1</v>
      </c>
      <c r="G145" s="55">
        <v>2</v>
      </c>
      <c r="H145" s="42"/>
      <c r="I145" s="42"/>
      <c r="J145" s="57" t="s">
        <v>136</v>
      </c>
      <c r="K145" s="72">
        <v>0</v>
      </c>
      <c r="L145" s="72">
        <v>0</v>
      </c>
      <c r="M145" s="72">
        <v>0</v>
      </c>
      <c r="N145" s="72">
        <v>0</v>
      </c>
      <c r="O145" s="104"/>
      <c r="P145" s="72">
        <v>0</v>
      </c>
      <c r="Q145" s="72">
        <v>0</v>
      </c>
      <c r="R145" s="104"/>
      <c r="S145" s="72">
        <v>0</v>
      </c>
      <c r="T145" s="72">
        <v>0</v>
      </c>
    </row>
    <row r="146" spans="1:20" ht="15.75" x14ac:dyDescent="0.25">
      <c r="A146" s="45"/>
      <c r="B146" s="46">
        <v>1</v>
      </c>
      <c r="C146" s="47">
        <v>4</v>
      </c>
      <c r="D146" s="47">
        <v>1</v>
      </c>
      <c r="E146" s="48">
        <v>2</v>
      </c>
      <c r="F146" s="42">
        <v>1</v>
      </c>
      <c r="G146" s="42">
        <v>2</v>
      </c>
      <c r="H146" s="42">
        <v>1</v>
      </c>
      <c r="I146" s="42"/>
      <c r="J146" s="49" t="s">
        <v>134</v>
      </c>
      <c r="K146" s="50">
        <v>0</v>
      </c>
      <c r="L146" s="50">
        <v>0</v>
      </c>
      <c r="M146" s="50">
        <v>0</v>
      </c>
      <c r="N146" s="50">
        <v>0</v>
      </c>
      <c r="O146" s="101">
        <v>0.03</v>
      </c>
      <c r="P146" s="50">
        <v>0</v>
      </c>
      <c r="Q146" s="50">
        <v>0</v>
      </c>
      <c r="R146" s="101">
        <v>3.5000000000000003E-2</v>
      </c>
      <c r="S146" s="50">
        <v>0</v>
      </c>
      <c r="T146" s="50">
        <v>0</v>
      </c>
    </row>
    <row r="147" spans="1:20" ht="15.75" x14ac:dyDescent="0.25">
      <c r="A147" s="45"/>
      <c r="B147" s="46">
        <v>1</v>
      </c>
      <c r="C147" s="47">
        <v>4</v>
      </c>
      <c r="D147" s="47">
        <v>1</v>
      </c>
      <c r="E147" s="48">
        <v>2</v>
      </c>
      <c r="F147" s="42">
        <v>1</v>
      </c>
      <c r="G147" s="42">
        <v>2</v>
      </c>
      <c r="H147" s="42">
        <v>2</v>
      </c>
      <c r="I147" s="42"/>
      <c r="J147" s="49" t="s">
        <v>135</v>
      </c>
      <c r="K147" s="50">
        <v>0</v>
      </c>
      <c r="L147" s="50">
        <v>0</v>
      </c>
      <c r="M147" s="50">
        <v>0</v>
      </c>
      <c r="N147" s="50">
        <v>0</v>
      </c>
      <c r="O147" s="101">
        <v>0.03</v>
      </c>
      <c r="P147" s="50">
        <v>0</v>
      </c>
      <c r="Q147" s="50">
        <v>0</v>
      </c>
      <c r="R147" s="101">
        <v>3.5000000000000003E-2</v>
      </c>
      <c r="S147" s="50">
        <v>0</v>
      </c>
      <c r="T147" s="50">
        <v>0</v>
      </c>
    </row>
    <row r="148" spans="1:20" ht="15.75" x14ac:dyDescent="0.25">
      <c r="A148" s="54">
        <v>2</v>
      </c>
      <c r="B148" s="39">
        <v>1</v>
      </c>
      <c r="C148" s="40">
        <v>4</v>
      </c>
      <c r="D148" s="40">
        <v>1</v>
      </c>
      <c r="E148" s="41">
        <v>2</v>
      </c>
      <c r="F148" s="55">
        <v>2</v>
      </c>
      <c r="G148" s="55"/>
      <c r="H148" s="55"/>
      <c r="I148" s="55"/>
      <c r="J148" s="43" t="s">
        <v>137</v>
      </c>
      <c r="K148" s="72">
        <v>0</v>
      </c>
      <c r="L148" s="72">
        <v>0</v>
      </c>
      <c r="M148" s="72">
        <v>0</v>
      </c>
      <c r="N148" s="72">
        <v>0</v>
      </c>
      <c r="O148" s="104"/>
      <c r="P148" s="72">
        <v>0</v>
      </c>
      <c r="Q148" s="72">
        <v>0</v>
      </c>
      <c r="R148" s="104"/>
      <c r="S148" s="72">
        <v>0</v>
      </c>
      <c r="T148" s="72">
        <v>0</v>
      </c>
    </row>
    <row r="149" spans="1:20" ht="27.75" customHeight="1" x14ac:dyDescent="0.25">
      <c r="A149" s="45"/>
      <c r="B149" s="39">
        <v>1</v>
      </c>
      <c r="C149" s="40">
        <v>4</v>
      </c>
      <c r="D149" s="40">
        <v>1</v>
      </c>
      <c r="E149" s="41">
        <v>2</v>
      </c>
      <c r="F149" s="55">
        <v>2</v>
      </c>
      <c r="G149" s="55">
        <v>1</v>
      </c>
      <c r="H149" s="42"/>
      <c r="I149" s="42"/>
      <c r="J149" s="57" t="s">
        <v>138</v>
      </c>
      <c r="K149" s="72">
        <v>0</v>
      </c>
      <c r="L149" s="72">
        <v>0</v>
      </c>
      <c r="M149" s="72">
        <v>0</v>
      </c>
      <c r="N149" s="72">
        <v>0</v>
      </c>
      <c r="O149" s="104"/>
      <c r="P149" s="72">
        <v>0</v>
      </c>
      <c r="Q149" s="72">
        <v>0</v>
      </c>
      <c r="R149" s="104"/>
      <c r="S149" s="72">
        <v>0</v>
      </c>
      <c r="T149" s="72">
        <v>0</v>
      </c>
    </row>
    <row r="150" spans="1:20" ht="15.75" x14ac:dyDescent="0.25">
      <c r="A150" s="45"/>
      <c r="B150" s="46">
        <v>1</v>
      </c>
      <c r="C150" s="47">
        <v>4</v>
      </c>
      <c r="D150" s="47">
        <v>1</v>
      </c>
      <c r="E150" s="48">
        <v>2</v>
      </c>
      <c r="F150" s="42">
        <v>2</v>
      </c>
      <c r="G150" s="42">
        <v>1</v>
      </c>
      <c r="H150" s="42">
        <v>1</v>
      </c>
      <c r="I150" s="42"/>
      <c r="J150" s="49" t="s">
        <v>139</v>
      </c>
      <c r="K150" s="50">
        <v>0</v>
      </c>
      <c r="L150" s="50">
        <v>0</v>
      </c>
      <c r="M150" s="50">
        <v>0</v>
      </c>
      <c r="N150" s="50">
        <v>0</v>
      </c>
      <c r="O150" s="101">
        <v>0.03</v>
      </c>
      <c r="P150" s="50">
        <v>0</v>
      </c>
      <c r="Q150" s="50">
        <v>0</v>
      </c>
      <c r="R150" s="101">
        <v>3.5000000000000003E-2</v>
      </c>
      <c r="S150" s="50">
        <v>0</v>
      </c>
      <c r="T150" s="50">
        <v>0</v>
      </c>
    </row>
    <row r="151" spans="1:20" ht="15.75" x14ac:dyDescent="0.25">
      <c r="A151" s="45"/>
      <c r="B151" s="46">
        <v>1</v>
      </c>
      <c r="C151" s="47">
        <v>4</v>
      </c>
      <c r="D151" s="47">
        <v>1</v>
      </c>
      <c r="E151" s="48">
        <v>2</v>
      </c>
      <c r="F151" s="42">
        <v>2</v>
      </c>
      <c r="G151" s="42">
        <v>1</v>
      </c>
      <c r="H151" s="42">
        <v>2</v>
      </c>
      <c r="I151" s="42"/>
      <c r="J151" s="49" t="s">
        <v>140</v>
      </c>
      <c r="K151" s="50">
        <v>0</v>
      </c>
      <c r="L151" s="50">
        <v>0</v>
      </c>
      <c r="M151" s="50">
        <v>0</v>
      </c>
      <c r="N151" s="50">
        <v>0</v>
      </c>
      <c r="O151" s="101">
        <v>0.03</v>
      </c>
      <c r="P151" s="50">
        <v>0</v>
      </c>
      <c r="Q151" s="50">
        <v>0</v>
      </c>
      <c r="R151" s="101">
        <v>3.5000000000000003E-2</v>
      </c>
      <c r="S151" s="50">
        <v>0</v>
      </c>
      <c r="T151" s="50">
        <v>0</v>
      </c>
    </row>
    <row r="152" spans="1:20" ht="15.75" x14ac:dyDescent="0.25">
      <c r="A152" s="45"/>
      <c r="B152" s="46">
        <v>1</v>
      </c>
      <c r="C152" s="47">
        <v>4</v>
      </c>
      <c r="D152" s="47">
        <v>1</v>
      </c>
      <c r="E152" s="48">
        <v>2</v>
      </c>
      <c r="F152" s="42">
        <v>2</v>
      </c>
      <c r="G152" s="42">
        <v>1</v>
      </c>
      <c r="H152" s="42">
        <v>3</v>
      </c>
      <c r="I152" s="42"/>
      <c r="J152" s="49" t="s">
        <v>141</v>
      </c>
      <c r="K152" s="50">
        <v>0</v>
      </c>
      <c r="L152" s="50">
        <v>0</v>
      </c>
      <c r="M152" s="50">
        <v>0</v>
      </c>
      <c r="N152" s="50">
        <v>0</v>
      </c>
      <c r="O152" s="101">
        <v>0.03</v>
      </c>
      <c r="P152" s="50">
        <v>0</v>
      </c>
      <c r="Q152" s="50">
        <v>0</v>
      </c>
      <c r="R152" s="101">
        <v>3.5000000000000003E-2</v>
      </c>
      <c r="S152" s="50">
        <v>0</v>
      </c>
      <c r="T152" s="50">
        <v>0</v>
      </c>
    </row>
    <row r="153" spans="1:20" ht="15.75" x14ac:dyDescent="0.25">
      <c r="A153" s="45"/>
      <c r="B153" s="46">
        <v>1</v>
      </c>
      <c r="C153" s="47">
        <v>4</v>
      </c>
      <c r="D153" s="47">
        <v>1</v>
      </c>
      <c r="E153" s="48">
        <v>2</v>
      </c>
      <c r="F153" s="42">
        <v>2</v>
      </c>
      <c r="G153" s="42">
        <v>1</v>
      </c>
      <c r="H153" s="42">
        <v>4</v>
      </c>
      <c r="I153" s="42"/>
      <c r="J153" s="49" t="s">
        <v>142</v>
      </c>
      <c r="K153" s="50">
        <v>0</v>
      </c>
      <c r="L153" s="50">
        <v>0</v>
      </c>
      <c r="M153" s="50">
        <v>0</v>
      </c>
      <c r="N153" s="50">
        <v>0</v>
      </c>
      <c r="O153" s="101">
        <v>0.03</v>
      </c>
      <c r="P153" s="50">
        <v>0</v>
      </c>
      <c r="Q153" s="50">
        <v>0</v>
      </c>
      <c r="R153" s="101">
        <v>3.5000000000000003E-2</v>
      </c>
      <c r="S153" s="50">
        <v>0</v>
      </c>
      <c r="T153" s="50">
        <v>0</v>
      </c>
    </row>
    <row r="154" spans="1:20" ht="15.75" x14ac:dyDescent="0.25">
      <c r="A154" s="45"/>
      <c r="B154" s="46">
        <v>1</v>
      </c>
      <c r="C154" s="47">
        <v>4</v>
      </c>
      <c r="D154" s="47">
        <v>1</v>
      </c>
      <c r="E154" s="48">
        <v>2</v>
      </c>
      <c r="F154" s="42">
        <v>2</v>
      </c>
      <c r="G154" s="42">
        <v>1</v>
      </c>
      <c r="H154" s="42">
        <v>5</v>
      </c>
      <c r="I154" s="42"/>
      <c r="J154" s="49" t="s">
        <v>143</v>
      </c>
      <c r="K154" s="50">
        <v>0</v>
      </c>
      <c r="L154" s="50">
        <v>0</v>
      </c>
      <c r="M154" s="50">
        <v>0</v>
      </c>
      <c r="N154" s="50">
        <v>0</v>
      </c>
      <c r="O154" s="101">
        <v>0.03</v>
      </c>
      <c r="P154" s="50">
        <v>0</v>
      </c>
      <c r="Q154" s="50">
        <v>0</v>
      </c>
      <c r="R154" s="101">
        <v>3.5000000000000003E-2</v>
      </c>
      <c r="S154" s="50">
        <v>0</v>
      </c>
      <c r="T154" s="50">
        <v>0</v>
      </c>
    </row>
    <row r="155" spans="1:20" ht="15.75" x14ac:dyDescent="0.25">
      <c r="A155" s="31">
        <v>2</v>
      </c>
      <c r="B155" s="32">
        <v>1</v>
      </c>
      <c r="C155" s="33">
        <v>4</v>
      </c>
      <c r="D155" s="33">
        <v>2</v>
      </c>
      <c r="E155" s="52"/>
      <c r="F155" s="35"/>
      <c r="G155" s="35"/>
      <c r="H155" s="35"/>
      <c r="I155" s="35"/>
      <c r="J155" s="67" t="s">
        <v>905</v>
      </c>
      <c r="K155" s="66">
        <v>0</v>
      </c>
      <c r="L155" s="66">
        <v>0</v>
      </c>
      <c r="M155" s="66">
        <v>0</v>
      </c>
      <c r="N155" s="66">
        <v>0</v>
      </c>
      <c r="O155" s="100">
        <v>0.03</v>
      </c>
      <c r="P155" s="37">
        <v>0</v>
      </c>
      <c r="Q155" s="66">
        <v>0</v>
      </c>
      <c r="R155" s="100">
        <v>3.5900000000000001E-2</v>
      </c>
      <c r="S155" s="37">
        <v>0</v>
      </c>
      <c r="T155" s="66">
        <v>0</v>
      </c>
    </row>
    <row r="156" spans="1:20" ht="15.75" x14ac:dyDescent="0.25">
      <c r="A156" s="31">
        <v>3</v>
      </c>
      <c r="B156" s="32">
        <v>1</v>
      </c>
      <c r="C156" s="33">
        <v>4</v>
      </c>
      <c r="D156" s="33">
        <v>3</v>
      </c>
      <c r="E156" s="52"/>
      <c r="F156" s="35"/>
      <c r="G156" s="35"/>
      <c r="H156" s="35"/>
      <c r="I156" s="35"/>
      <c r="J156" s="67" t="s">
        <v>144</v>
      </c>
      <c r="K156" s="66">
        <v>3016262.34</v>
      </c>
      <c r="L156" s="66">
        <v>950977.99</v>
      </c>
      <c r="M156" s="66">
        <v>1931955.98</v>
      </c>
      <c r="N156" s="66">
        <v>5899196.3099999996</v>
      </c>
      <c r="O156" s="102"/>
      <c r="P156" s="66">
        <v>176975.87</v>
      </c>
      <c r="Q156" s="66">
        <v>6076172.1799999997</v>
      </c>
      <c r="R156" s="102"/>
      <c r="S156" s="66">
        <v>212665.97999999998</v>
      </c>
      <c r="T156" s="66">
        <v>6288838.1600000001</v>
      </c>
    </row>
    <row r="157" spans="1:20" ht="15.75" x14ac:dyDescent="0.25">
      <c r="A157" s="123" t="s">
        <v>10</v>
      </c>
      <c r="B157" s="124">
        <v>1</v>
      </c>
      <c r="C157" s="125">
        <v>4</v>
      </c>
      <c r="D157" s="125">
        <v>3</v>
      </c>
      <c r="E157" s="126">
        <v>1</v>
      </c>
      <c r="F157" s="140"/>
      <c r="G157" s="131"/>
      <c r="H157" s="131"/>
      <c r="I157" s="131"/>
      <c r="J157" s="128" t="s">
        <v>145</v>
      </c>
      <c r="K157" s="144">
        <v>0</v>
      </c>
      <c r="L157" s="144">
        <v>0</v>
      </c>
      <c r="M157" s="144">
        <v>0</v>
      </c>
      <c r="N157" s="144">
        <v>0</v>
      </c>
      <c r="O157" s="137"/>
      <c r="P157" s="144">
        <v>0</v>
      </c>
      <c r="Q157" s="144">
        <v>0</v>
      </c>
      <c r="R157" s="137"/>
      <c r="S157" s="144">
        <v>0</v>
      </c>
      <c r="T157" s="144">
        <v>0</v>
      </c>
    </row>
    <row r="158" spans="1:20" ht="27" customHeight="1" x14ac:dyDescent="0.25">
      <c r="A158" s="54">
        <v>1</v>
      </c>
      <c r="B158" s="39">
        <v>1</v>
      </c>
      <c r="C158" s="40">
        <v>4</v>
      </c>
      <c r="D158" s="40">
        <v>3</v>
      </c>
      <c r="E158" s="41">
        <v>1</v>
      </c>
      <c r="F158" s="41">
        <v>1</v>
      </c>
      <c r="G158" s="55"/>
      <c r="H158" s="55"/>
      <c r="I158" s="55"/>
      <c r="J158" s="57" t="s">
        <v>146</v>
      </c>
      <c r="K158" s="72">
        <v>0</v>
      </c>
      <c r="L158" s="72">
        <v>0</v>
      </c>
      <c r="M158" s="72">
        <v>0</v>
      </c>
      <c r="N158" s="72">
        <v>0</v>
      </c>
      <c r="O158" s="104"/>
      <c r="P158" s="72">
        <v>0</v>
      </c>
      <c r="Q158" s="72">
        <v>0</v>
      </c>
      <c r="R158" s="104"/>
      <c r="S158" s="72">
        <v>0</v>
      </c>
      <c r="T158" s="72">
        <v>0</v>
      </c>
    </row>
    <row r="159" spans="1:20" ht="15.75" x14ac:dyDescent="0.25">
      <c r="A159" s="45"/>
      <c r="B159" s="46">
        <v>1</v>
      </c>
      <c r="C159" s="47">
        <v>4</v>
      </c>
      <c r="D159" s="47">
        <v>3</v>
      </c>
      <c r="E159" s="48">
        <v>1</v>
      </c>
      <c r="F159" s="48">
        <v>1</v>
      </c>
      <c r="G159" s="42">
        <v>1</v>
      </c>
      <c r="H159" s="42"/>
      <c r="I159" s="42"/>
      <c r="J159" s="49" t="s">
        <v>147</v>
      </c>
      <c r="K159" s="50">
        <v>0</v>
      </c>
      <c r="L159" s="50">
        <v>0</v>
      </c>
      <c r="M159" s="50">
        <v>0</v>
      </c>
      <c r="N159" s="50">
        <v>0</v>
      </c>
      <c r="O159" s="122">
        <v>0.03</v>
      </c>
      <c r="P159" s="50">
        <v>0</v>
      </c>
      <c r="Q159" s="50">
        <v>0</v>
      </c>
      <c r="R159" s="101">
        <v>3.5000000000000003E-2</v>
      </c>
      <c r="S159" s="50">
        <v>0</v>
      </c>
      <c r="T159" s="50">
        <v>0</v>
      </c>
    </row>
    <row r="160" spans="1:20" ht="15.75" x14ac:dyDescent="0.25">
      <c r="A160" s="45"/>
      <c r="B160" s="46">
        <v>1</v>
      </c>
      <c r="C160" s="47">
        <v>4</v>
      </c>
      <c r="D160" s="47">
        <v>3</v>
      </c>
      <c r="E160" s="48">
        <v>1</v>
      </c>
      <c r="F160" s="48">
        <v>1</v>
      </c>
      <c r="G160" s="42">
        <v>2</v>
      </c>
      <c r="H160" s="42"/>
      <c r="I160" s="42"/>
      <c r="J160" s="49" t="s">
        <v>148</v>
      </c>
      <c r="K160" s="50">
        <v>0</v>
      </c>
      <c r="L160" s="50">
        <v>0</v>
      </c>
      <c r="M160" s="50">
        <v>0</v>
      </c>
      <c r="N160" s="50">
        <v>0</v>
      </c>
      <c r="O160" s="122">
        <v>0.03</v>
      </c>
      <c r="P160" s="50">
        <v>0</v>
      </c>
      <c r="Q160" s="50">
        <v>0</v>
      </c>
      <c r="R160" s="101">
        <v>3.5000000000000003E-2</v>
      </c>
      <c r="S160" s="50">
        <v>0</v>
      </c>
      <c r="T160" s="50">
        <v>0</v>
      </c>
    </row>
    <row r="161" spans="1:20" ht="15.75" x14ac:dyDescent="0.25">
      <c r="A161" s="45"/>
      <c r="B161" s="46">
        <v>1</v>
      </c>
      <c r="C161" s="47">
        <v>4</v>
      </c>
      <c r="D161" s="47">
        <v>3</v>
      </c>
      <c r="E161" s="48">
        <v>1</v>
      </c>
      <c r="F161" s="48">
        <v>1</v>
      </c>
      <c r="G161" s="42">
        <v>3</v>
      </c>
      <c r="H161" s="42"/>
      <c r="I161" s="42"/>
      <c r="J161" s="49" t="s">
        <v>149</v>
      </c>
      <c r="K161" s="50">
        <v>0</v>
      </c>
      <c r="L161" s="50">
        <v>0</v>
      </c>
      <c r="M161" s="50">
        <v>0</v>
      </c>
      <c r="N161" s="50">
        <v>0</v>
      </c>
      <c r="O161" s="122">
        <v>0.03</v>
      </c>
      <c r="P161" s="50">
        <v>0</v>
      </c>
      <c r="Q161" s="50">
        <v>0</v>
      </c>
      <c r="R161" s="101">
        <v>3.5000000000000003E-2</v>
      </c>
      <c r="S161" s="50">
        <v>0</v>
      </c>
      <c r="T161" s="50">
        <v>0</v>
      </c>
    </row>
    <row r="162" spans="1:20" ht="15.75" x14ac:dyDescent="0.25">
      <c r="A162" s="45"/>
      <c r="B162" s="46">
        <v>1</v>
      </c>
      <c r="C162" s="47">
        <v>4</v>
      </c>
      <c r="D162" s="47">
        <v>3</v>
      </c>
      <c r="E162" s="48">
        <v>1</v>
      </c>
      <c r="F162" s="48">
        <v>1</v>
      </c>
      <c r="G162" s="42">
        <v>4</v>
      </c>
      <c r="H162" s="42"/>
      <c r="I162" s="42"/>
      <c r="J162" s="49" t="s">
        <v>150</v>
      </c>
      <c r="K162" s="50">
        <v>0</v>
      </c>
      <c r="L162" s="50">
        <v>0</v>
      </c>
      <c r="M162" s="50">
        <v>0</v>
      </c>
      <c r="N162" s="50">
        <v>0</v>
      </c>
      <c r="O162" s="122">
        <v>0.03</v>
      </c>
      <c r="P162" s="50">
        <v>0</v>
      </c>
      <c r="Q162" s="50">
        <v>0</v>
      </c>
      <c r="R162" s="101">
        <v>3.5000000000000003E-2</v>
      </c>
      <c r="S162" s="50">
        <v>0</v>
      </c>
      <c r="T162" s="50">
        <v>0</v>
      </c>
    </row>
    <row r="163" spans="1:20" ht="15.75" x14ac:dyDescent="0.25">
      <c r="A163" s="45"/>
      <c r="B163" s="46">
        <v>1</v>
      </c>
      <c r="C163" s="47">
        <v>4</v>
      </c>
      <c r="D163" s="47">
        <v>3</v>
      </c>
      <c r="E163" s="48">
        <v>1</v>
      </c>
      <c r="F163" s="48">
        <v>1</v>
      </c>
      <c r="G163" s="42">
        <v>5</v>
      </c>
      <c r="H163" s="42"/>
      <c r="I163" s="42"/>
      <c r="J163" s="49" t="s">
        <v>151</v>
      </c>
      <c r="K163" s="50">
        <v>0</v>
      </c>
      <c r="L163" s="50">
        <v>0</v>
      </c>
      <c r="M163" s="50">
        <v>0</v>
      </c>
      <c r="N163" s="50">
        <v>0</v>
      </c>
      <c r="O163" s="122">
        <v>0.03</v>
      </c>
      <c r="P163" s="50">
        <v>0</v>
      </c>
      <c r="Q163" s="50">
        <v>0</v>
      </c>
      <c r="R163" s="101">
        <v>3.5000000000000003E-2</v>
      </c>
      <c r="S163" s="50">
        <v>0</v>
      </c>
      <c r="T163" s="50">
        <v>0</v>
      </c>
    </row>
    <row r="164" spans="1:20" ht="15.75" x14ac:dyDescent="0.25">
      <c r="A164" s="54">
        <v>2</v>
      </c>
      <c r="B164" s="39">
        <v>1</v>
      </c>
      <c r="C164" s="40">
        <v>4</v>
      </c>
      <c r="D164" s="40">
        <v>3</v>
      </c>
      <c r="E164" s="41">
        <v>1</v>
      </c>
      <c r="F164" s="41">
        <v>2</v>
      </c>
      <c r="G164" s="42"/>
      <c r="H164" s="42"/>
      <c r="I164" s="42"/>
      <c r="J164" s="43" t="s">
        <v>152</v>
      </c>
      <c r="K164" s="72">
        <v>0</v>
      </c>
      <c r="L164" s="72">
        <v>0</v>
      </c>
      <c r="M164" s="72">
        <v>0</v>
      </c>
      <c r="N164" s="72">
        <v>0</v>
      </c>
      <c r="O164" s="104"/>
      <c r="P164" s="72">
        <v>0</v>
      </c>
      <c r="Q164" s="72">
        <v>0</v>
      </c>
      <c r="R164" s="104"/>
      <c r="S164" s="72">
        <v>0</v>
      </c>
      <c r="T164" s="72">
        <v>0</v>
      </c>
    </row>
    <row r="165" spans="1:20" ht="15.75" x14ac:dyDescent="0.25">
      <c r="A165" s="45"/>
      <c r="B165" s="46">
        <v>1</v>
      </c>
      <c r="C165" s="47">
        <v>4</v>
      </c>
      <c r="D165" s="47">
        <v>3</v>
      </c>
      <c r="E165" s="48">
        <v>1</v>
      </c>
      <c r="F165" s="48">
        <v>2</v>
      </c>
      <c r="G165" s="42">
        <v>1</v>
      </c>
      <c r="H165" s="42"/>
      <c r="I165" s="42"/>
      <c r="J165" s="49" t="s">
        <v>153</v>
      </c>
      <c r="K165" s="50">
        <v>0</v>
      </c>
      <c r="L165" s="50">
        <v>0</v>
      </c>
      <c r="M165" s="50">
        <v>0</v>
      </c>
      <c r="N165" s="50">
        <v>0</v>
      </c>
      <c r="O165" s="122">
        <v>0.03</v>
      </c>
      <c r="P165" s="50">
        <v>0</v>
      </c>
      <c r="Q165" s="50">
        <v>0</v>
      </c>
      <c r="R165" s="101">
        <v>3.5000000000000003E-2</v>
      </c>
      <c r="S165" s="50">
        <v>0</v>
      </c>
      <c r="T165" s="50">
        <v>0</v>
      </c>
    </row>
    <row r="166" spans="1:20" ht="15.75" x14ac:dyDescent="0.25">
      <c r="A166" s="45"/>
      <c r="B166" s="46">
        <v>1</v>
      </c>
      <c r="C166" s="47">
        <v>4</v>
      </c>
      <c r="D166" s="47">
        <v>3</v>
      </c>
      <c r="E166" s="48">
        <v>1</v>
      </c>
      <c r="F166" s="48">
        <v>2</v>
      </c>
      <c r="G166" s="42">
        <v>2</v>
      </c>
      <c r="H166" s="42"/>
      <c r="I166" s="42"/>
      <c r="J166" s="49" t="s">
        <v>148</v>
      </c>
      <c r="K166" s="50">
        <v>0</v>
      </c>
      <c r="L166" s="50">
        <v>0</v>
      </c>
      <c r="M166" s="50">
        <v>0</v>
      </c>
      <c r="N166" s="50">
        <v>0</v>
      </c>
      <c r="O166" s="122">
        <v>0.03</v>
      </c>
      <c r="P166" s="50">
        <v>0</v>
      </c>
      <c r="Q166" s="50">
        <v>0</v>
      </c>
      <c r="R166" s="101">
        <v>3.5000000000000003E-2</v>
      </c>
      <c r="S166" s="50">
        <v>0</v>
      </c>
      <c r="T166" s="50">
        <v>0</v>
      </c>
    </row>
    <row r="167" spans="1:20" ht="15.75" x14ac:dyDescent="0.25">
      <c r="A167" s="45"/>
      <c r="B167" s="46">
        <v>1</v>
      </c>
      <c r="C167" s="47">
        <v>4</v>
      </c>
      <c r="D167" s="47">
        <v>3</v>
      </c>
      <c r="E167" s="48">
        <v>1</v>
      </c>
      <c r="F167" s="48">
        <v>2</v>
      </c>
      <c r="G167" s="42">
        <v>3</v>
      </c>
      <c r="H167" s="42"/>
      <c r="I167" s="42"/>
      <c r="J167" s="49" t="s">
        <v>149</v>
      </c>
      <c r="K167" s="50">
        <v>0</v>
      </c>
      <c r="L167" s="50">
        <v>0</v>
      </c>
      <c r="M167" s="50">
        <v>0</v>
      </c>
      <c r="N167" s="50">
        <v>0</v>
      </c>
      <c r="O167" s="122">
        <v>0.03</v>
      </c>
      <c r="P167" s="50">
        <v>0</v>
      </c>
      <c r="Q167" s="50">
        <v>0</v>
      </c>
      <c r="R167" s="101">
        <v>3.5000000000000003E-2</v>
      </c>
      <c r="S167" s="50">
        <v>0</v>
      </c>
      <c r="T167" s="50">
        <v>0</v>
      </c>
    </row>
    <row r="168" spans="1:20" ht="15.75" x14ac:dyDescent="0.25">
      <c r="A168" s="45"/>
      <c r="B168" s="46">
        <v>1</v>
      </c>
      <c r="C168" s="47">
        <v>4</v>
      </c>
      <c r="D168" s="47">
        <v>3</v>
      </c>
      <c r="E168" s="48">
        <v>1</v>
      </c>
      <c r="F168" s="48">
        <v>2</v>
      </c>
      <c r="G168" s="42">
        <v>4</v>
      </c>
      <c r="H168" s="42"/>
      <c r="I168" s="42"/>
      <c r="J168" s="49" t="s">
        <v>150</v>
      </c>
      <c r="K168" s="50">
        <v>0</v>
      </c>
      <c r="L168" s="50">
        <v>0</v>
      </c>
      <c r="M168" s="50">
        <v>0</v>
      </c>
      <c r="N168" s="50">
        <v>0</v>
      </c>
      <c r="O168" s="122">
        <v>0.03</v>
      </c>
      <c r="P168" s="50">
        <v>0</v>
      </c>
      <c r="Q168" s="50">
        <v>0</v>
      </c>
      <c r="R168" s="101">
        <v>3.5000000000000003E-2</v>
      </c>
      <c r="S168" s="50">
        <v>0</v>
      </c>
      <c r="T168" s="50">
        <v>0</v>
      </c>
    </row>
    <row r="169" spans="1:20" ht="27" customHeight="1" x14ac:dyDescent="0.25">
      <c r="A169" s="54">
        <v>3</v>
      </c>
      <c r="B169" s="39">
        <v>1</v>
      </c>
      <c r="C169" s="40">
        <v>4</v>
      </c>
      <c r="D169" s="40">
        <v>3</v>
      </c>
      <c r="E169" s="41">
        <v>1</v>
      </c>
      <c r="F169" s="41">
        <v>3</v>
      </c>
      <c r="G169" s="42"/>
      <c r="H169" s="42"/>
      <c r="I169" s="42"/>
      <c r="J169" s="57" t="s">
        <v>154</v>
      </c>
      <c r="K169" s="72">
        <v>0</v>
      </c>
      <c r="L169" s="72">
        <v>0</v>
      </c>
      <c r="M169" s="72">
        <v>0</v>
      </c>
      <c r="N169" s="72">
        <v>0</v>
      </c>
      <c r="O169" s="104"/>
      <c r="P169" s="72">
        <v>0</v>
      </c>
      <c r="Q169" s="72">
        <v>0</v>
      </c>
      <c r="R169" s="104"/>
      <c r="S169" s="72">
        <v>0</v>
      </c>
      <c r="T169" s="72">
        <v>0</v>
      </c>
    </row>
    <row r="170" spans="1:20" ht="15.75" x14ac:dyDescent="0.25">
      <c r="A170" s="45"/>
      <c r="B170" s="46">
        <v>1</v>
      </c>
      <c r="C170" s="47">
        <v>4</v>
      </c>
      <c r="D170" s="47">
        <v>3</v>
      </c>
      <c r="E170" s="48">
        <v>1</v>
      </c>
      <c r="F170" s="48">
        <v>3</v>
      </c>
      <c r="G170" s="42">
        <v>1</v>
      </c>
      <c r="H170" s="42"/>
      <c r="I170" s="42"/>
      <c r="J170" s="49" t="s">
        <v>147</v>
      </c>
      <c r="K170" s="50">
        <v>0</v>
      </c>
      <c r="L170" s="50">
        <v>0</v>
      </c>
      <c r="M170" s="50">
        <v>0</v>
      </c>
      <c r="N170" s="50">
        <v>0</v>
      </c>
      <c r="O170" s="122">
        <v>0.03</v>
      </c>
      <c r="P170" s="50">
        <v>0</v>
      </c>
      <c r="Q170" s="50">
        <v>0</v>
      </c>
      <c r="R170" s="101">
        <v>3.5000000000000003E-2</v>
      </c>
      <c r="S170" s="50">
        <v>0</v>
      </c>
      <c r="T170" s="50">
        <v>0</v>
      </c>
    </row>
    <row r="171" spans="1:20" ht="15.75" x14ac:dyDescent="0.25">
      <c r="A171" s="45"/>
      <c r="B171" s="46">
        <v>1</v>
      </c>
      <c r="C171" s="47">
        <v>4</v>
      </c>
      <c r="D171" s="47">
        <v>3</v>
      </c>
      <c r="E171" s="48">
        <v>1</v>
      </c>
      <c r="F171" s="48">
        <v>3</v>
      </c>
      <c r="G171" s="42">
        <v>2</v>
      </c>
      <c r="H171" s="42"/>
      <c r="I171" s="42"/>
      <c r="J171" s="49" t="s">
        <v>148</v>
      </c>
      <c r="K171" s="50">
        <v>0</v>
      </c>
      <c r="L171" s="50">
        <v>0</v>
      </c>
      <c r="M171" s="50">
        <v>0</v>
      </c>
      <c r="N171" s="50">
        <v>0</v>
      </c>
      <c r="O171" s="122">
        <v>0.03</v>
      </c>
      <c r="P171" s="50">
        <v>0</v>
      </c>
      <c r="Q171" s="50">
        <v>0</v>
      </c>
      <c r="R171" s="101">
        <v>3.5000000000000003E-2</v>
      </c>
      <c r="S171" s="50">
        <v>0</v>
      </c>
      <c r="T171" s="50">
        <v>0</v>
      </c>
    </row>
    <row r="172" spans="1:20" ht="15.75" x14ac:dyDescent="0.25">
      <c r="A172" s="45"/>
      <c r="B172" s="46">
        <v>1</v>
      </c>
      <c r="C172" s="47">
        <v>4</v>
      </c>
      <c r="D172" s="47">
        <v>3</v>
      </c>
      <c r="E172" s="48">
        <v>1</v>
      </c>
      <c r="F172" s="48">
        <v>3</v>
      </c>
      <c r="G172" s="42">
        <v>3</v>
      </c>
      <c r="H172" s="42"/>
      <c r="I172" s="42"/>
      <c r="J172" s="49" t="s">
        <v>149</v>
      </c>
      <c r="K172" s="50">
        <v>0</v>
      </c>
      <c r="L172" s="50">
        <v>0</v>
      </c>
      <c r="M172" s="50">
        <v>0</v>
      </c>
      <c r="N172" s="50">
        <v>0</v>
      </c>
      <c r="O172" s="122">
        <v>0.03</v>
      </c>
      <c r="P172" s="50">
        <v>0</v>
      </c>
      <c r="Q172" s="50">
        <v>0</v>
      </c>
      <c r="R172" s="101">
        <v>3.5000000000000003E-2</v>
      </c>
      <c r="S172" s="50">
        <v>0</v>
      </c>
      <c r="T172" s="50">
        <v>0</v>
      </c>
    </row>
    <row r="173" spans="1:20" ht="15.75" x14ac:dyDescent="0.25">
      <c r="A173" s="45"/>
      <c r="B173" s="46">
        <v>1</v>
      </c>
      <c r="C173" s="47">
        <v>4</v>
      </c>
      <c r="D173" s="47">
        <v>3</v>
      </c>
      <c r="E173" s="48">
        <v>1</v>
      </c>
      <c r="F173" s="48">
        <v>3</v>
      </c>
      <c r="G173" s="42">
        <v>4</v>
      </c>
      <c r="H173" s="42"/>
      <c r="I173" s="42"/>
      <c r="J173" s="49" t="s">
        <v>150</v>
      </c>
      <c r="K173" s="50">
        <v>0</v>
      </c>
      <c r="L173" s="50">
        <v>0</v>
      </c>
      <c r="M173" s="50">
        <v>0</v>
      </c>
      <c r="N173" s="50">
        <v>0</v>
      </c>
      <c r="O173" s="122">
        <v>0.03</v>
      </c>
      <c r="P173" s="50">
        <v>0</v>
      </c>
      <c r="Q173" s="50">
        <v>0</v>
      </c>
      <c r="R173" s="101">
        <v>3.5000000000000003E-2</v>
      </c>
      <c r="S173" s="50">
        <v>0</v>
      </c>
      <c r="T173" s="50">
        <v>0</v>
      </c>
    </row>
    <row r="174" spans="1:20" ht="15.75" x14ac:dyDescent="0.25">
      <c r="A174" s="45"/>
      <c r="B174" s="46">
        <v>1</v>
      </c>
      <c r="C174" s="47">
        <v>4</v>
      </c>
      <c r="D174" s="47">
        <v>3</v>
      </c>
      <c r="E174" s="48">
        <v>1</v>
      </c>
      <c r="F174" s="48">
        <v>3</v>
      </c>
      <c r="G174" s="42">
        <v>5</v>
      </c>
      <c r="H174" s="42"/>
      <c r="I174" s="42"/>
      <c r="J174" s="49" t="s">
        <v>155</v>
      </c>
      <c r="K174" s="50">
        <v>0</v>
      </c>
      <c r="L174" s="50">
        <v>0</v>
      </c>
      <c r="M174" s="50">
        <v>0</v>
      </c>
      <c r="N174" s="50">
        <v>0</v>
      </c>
      <c r="O174" s="122">
        <v>0.03</v>
      </c>
      <c r="P174" s="50">
        <v>0</v>
      </c>
      <c r="Q174" s="50">
        <v>0</v>
      </c>
      <c r="R174" s="101">
        <v>3.5000000000000003E-2</v>
      </c>
      <c r="S174" s="50">
        <v>0</v>
      </c>
      <c r="T174" s="50">
        <v>0</v>
      </c>
    </row>
    <row r="175" spans="1:20" ht="15.75" x14ac:dyDescent="0.25">
      <c r="A175" s="136" t="s">
        <v>22</v>
      </c>
      <c r="B175" s="124">
        <v>1</v>
      </c>
      <c r="C175" s="125">
        <v>4</v>
      </c>
      <c r="D175" s="125">
        <v>3</v>
      </c>
      <c r="E175" s="126">
        <v>2</v>
      </c>
      <c r="F175" s="126"/>
      <c r="G175" s="127"/>
      <c r="H175" s="131"/>
      <c r="I175" s="131"/>
      <c r="J175" s="128" t="s">
        <v>156</v>
      </c>
      <c r="K175" s="144">
        <v>0</v>
      </c>
      <c r="L175" s="144">
        <v>0</v>
      </c>
      <c r="M175" s="144">
        <v>0</v>
      </c>
      <c r="N175" s="144">
        <v>0</v>
      </c>
      <c r="O175" s="137"/>
      <c r="P175" s="144">
        <v>0</v>
      </c>
      <c r="Q175" s="144">
        <v>0</v>
      </c>
      <c r="R175" s="137"/>
      <c r="S175" s="144">
        <v>0</v>
      </c>
      <c r="T175" s="144">
        <v>0</v>
      </c>
    </row>
    <row r="176" spans="1:20" ht="15.75" x14ac:dyDescent="0.25">
      <c r="A176" s="54">
        <v>1</v>
      </c>
      <c r="B176" s="39">
        <v>1</v>
      </c>
      <c r="C176" s="40">
        <v>4</v>
      </c>
      <c r="D176" s="40">
        <v>3</v>
      </c>
      <c r="E176" s="41">
        <v>2</v>
      </c>
      <c r="F176" s="41">
        <v>1</v>
      </c>
      <c r="G176" s="55"/>
      <c r="H176" s="42"/>
      <c r="I176" s="42"/>
      <c r="J176" s="43" t="s">
        <v>157</v>
      </c>
      <c r="K176" s="72">
        <v>0</v>
      </c>
      <c r="L176" s="72">
        <v>0</v>
      </c>
      <c r="M176" s="72">
        <v>0</v>
      </c>
      <c r="N176" s="72">
        <v>0</v>
      </c>
      <c r="O176" s="122">
        <v>0.03</v>
      </c>
      <c r="P176" s="86">
        <v>0</v>
      </c>
      <c r="Q176" s="72">
        <v>0</v>
      </c>
      <c r="R176" s="101">
        <v>3.5000000000000003E-2</v>
      </c>
      <c r="S176" s="50">
        <v>0</v>
      </c>
      <c r="T176" s="72">
        <v>0</v>
      </c>
    </row>
    <row r="177" spans="1:20" ht="15.75" x14ac:dyDescent="0.25">
      <c r="A177" s="54">
        <v>2</v>
      </c>
      <c r="B177" s="39">
        <v>1</v>
      </c>
      <c r="C177" s="40">
        <v>4</v>
      </c>
      <c r="D177" s="40">
        <v>3</v>
      </c>
      <c r="E177" s="41">
        <v>2</v>
      </c>
      <c r="F177" s="41">
        <v>2</v>
      </c>
      <c r="G177" s="55"/>
      <c r="H177" s="42"/>
      <c r="I177" s="42"/>
      <c r="J177" s="43" t="s">
        <v>158</v>
      </c>
      <c r="K177" s="72">
        <v>0</v>
      </c>
      <c r="L177" s="72">
        <v>0</v>
      </c>
      <c r="M177" s="72">
        <v>0</v>
      </c>
      <c r="N177" s="72">
        <v>0</v>
      </c>
      <c r="O177" s="104"/>
      <c r="P177" s="72">
        <v>0</v>
      </c>
      <c r="Q177" s="72">
        <v>0</v>
      </c>
      <c r="R177" s="104"/>
      <c r="S177" s="72">
        <v>0</v>
      </c>
      <c r="T177" s="72">
        <v>0</v>
      </c>
    </row>
    <row r="178" spans="1:20" ht="15.75" x14ac:dyDescent="0.25">
      <c r="A178" s="45"/>
      <c r="B178" s="46">
        <v>1</v>
      </c>
      <c r="C178" s="47">
        <v>4</v>
      </c>
      <c r="D178" s="47">
        <v>3</v>
      </c>
      <c r="E178" s="48">
        <v>2</v>
      </c>
      <c r="F178" s="48">
        <v>2</v>
      </c>
      <c r="G178" s="42">
        <v>1</v>
      </c>
      <c r="H178" s="42"/>
      <c r="I178" s="42"/>
      <c r="J178" s="49" t="s">
        <v>159</v>
      </c>
      <c r="K178" s="50">
        <v>0</v>
      </c>
      <c r="L178" s="50">
        <v>0</v>
      </c>
      <c r="M178" s="50">
        <v>0</v>
      </c>
      <c r="N178" s="50">
        <v>0</v>
      </c>
      <c r="O178" s="122">
        <v>0.03</v>
      </c>
      <c r="P178" s="50">
        <v>0</v>
      </c>
      <c r="Q178" s="50">
        <v>0</v>
      </c>
      <c r="R178" s="101">
        <v>3.5000000000000003E-2</v>
      </c>
      <c r="S178" s="50">
        <v>0</v>
      </c>
      <c r="T178" s="50">
        <v>0</v>
      </c>
    </row>
    <row r="179" spans="1:20" ht="15.75" x14ac:dyDescent="0.25">
      <c r="A179" s="45"/>
      <c r="B179" s="46">
        <v>1</v>
      </c>
      <c r="C179" s="47">
        <v>4</v>
      </c>
      <c r="D179" s="47">
        <v>3</v>
      </c>
      <c r="E179" s="48">
        <v>2</v>
      </c>
      <c r="F179" s="48">
        <v>2</v>
      </c>
      <c r="G179" s="42">
        <v>2</v>
      </c>
      <c r="H179" s="42"/>
      <c r="I179" s="42"/>
      <c r="J179" s="49" t="s">
        <v>160</v>
      </c>
      <c r="K179" s="50">
        <v>0</v>
      </c>
      <c r="L179" s="50">
        <v>0</v>
      </c>
      <c r="M179" s="50">
        <v>0</v>
      </c>
      <c r="N179" s="50">
        <v>0</v>
      </c>
      <c r="O179" s="122">
        <v>0.03</v>
      </c>
      <c r="P179" s="50">
        <v>0</v>
      </c>
      <c r="Q179" s="50">
        <v>0</v>
      </c>
      <c r="R179" s="101">
        <v>3.5000000000000003E-2</v>
      </c>
      <c r="S179" s="50">
        <v>0</v>
      </c>
      <c r="T179" s="50">
        <v>0</v>
      </c>
    </row>
    <row r="180" spans="1:20" ht="15.75" x14ac:dyDescent="0.25">
      <c r="A180" s="54">
        <v>3</v>
      </c>
      <c r="B180" s="39">
        <v>1</v>
      </c>
      <c r="C180" s="40">
        <v>4</v>
      </c>
      <c r="D180" s="40">
        <v>3</v>
      </c>
      <c r="E180" s="41">
        <v>2</v>
      </c>
      <c r="F180" s="41">
        <v>3</v>
      </c>
      <c r="G180" s="55"/>
      <c r="H180" s="55"/>
      <c r="I180" s="42"/>
      <c r="J180" s="43" t="s">
        <v>161</v>
      </c>
      <c r="K180" s="72">
        <v>0</v>
      </c>
      <c r="L180" s="72">
        <v>0</v>
      </c>
      <c r="M180" s="72">
        <v>0</v>
      </c>
      <c r="N180" s="72">
        <v>0</v>
      </c>
      <c r="O180" s="122">
        <v>0.03</v>
      </c>
      <c r="P180" s="86">
        <v>0</v>
      </c>
      <c r="Q180" s="72">
        <v>0</v>
      </c>
      <c r="R180" s="101">
        <v>3.5000000000000003E-2</v>
      </c>
      <c r="S180" s="86">
        <v>0</v>
      </c>
      <c r="T180" s="72">
        <v>0</v>
      </c>
    </row>
    <row r="181" spans="1:20" ht="15.75" x14ac:dyDescent="0.25">
      <c r="A181" s="54">
        <v>4</v>
      </c>
      <c r="B181" s="39">
        <v>1</v>
      </c>
      <c r="C181" s="40">
        <v>4</v>
      </c>
      <c r="D181" s="40">
        <v>3</v>
      </c>
      <c r="E181" s="41">
        <v>2</v>
      </c>
      <c r="F181" s="41">
        <v>4</v>
      </c>
      <c r="G181" s="55"/>
      <c r="H181" s="55"/>
      <c r="I181" s="42"/>
      <c r="J181" s="43" t="s">
        <v>162</v>
      </c>
      <c r="K181" s="72">
        <v>0</v>
      </c>
      <c r="L181" s="72">
        <v>0</v>
      </c>
      <c r="M181" s="72">
        <v>0</v>
      </c>
      <c r="N181" s="72">
        <v>0</v>
      </c>
      <c r="O181" s="104"/>
      <c r="P181" s="72">
        <v>0</v>
      </c>
      <c r="Q181" s="72">
        <v>0</v>
      </c>
      <c r="R181" s="104"/>
      <c r="S181" s="72">
        <v>0</v>
      </c>
      <c r="T181" s="72">
        <v>0</v>
      </c>
    </row>
    <row r="182" spans="1:20" ht="15.75" x14ac:dyDescent="0.25">
      <c r="A182" s="45"/>
      <c r="B182" s="46">
        <v>1</v>
      </c>
      <c r="C182" s="47">
        <v>4</v>
      </c>
      <c r="D182" s="47">
        <v>3</v>
      </c>
      <c r="E182" s="48">
        <v>2</v>
      </c>
      <c r="F182" s="48">
        <v>4</v>
      </c>
      <c r="G182" s="42">
        <v>1</v>
      </c>
      <c r="H182" s="42"/>
      <c r="I182" s="42"/>
      <c r="J182" s="49" t="s">
        <v>163</v>
      </c>
      <c r="K182" s="50">
        <v>0</v>
      </c>
      <c r="L182" s="50">
        <v>0</v>
      </c>
      <c r="M182" s="50">
        <v>0</v>
      </c>
      <c r="N182" s="50">
        <v>0</v>
      </c>
      <c r="O182" s="122">
        <v>0.03</v>
      </c>
      <c r="P182" s="50">
        <v>0</v>
      </c>
      <c r="Q182" s="50">
        <v>0</v>
      </c>
      <c r="R182" s="101">
        <v>3.5000000000000003E-2</v>
      </c>
      <c r="S182" s="50">
        <v>0</v>
      </c>
      <c r="T182" s="50">
        <v>0</v>
      </c>
    </row>
    <row r="183" spans="1:20" ht="15.75" x14ac:dyDescent="0.25">
      <c r="A183" s="45"/>
      <c r="B183" s="46">
        <v>1</v>
      </c>
      <c r="C183" s="47">
        <v>4</v>
      </c>
      <c r="D183" s="47">
        <v>3</v>
      </c>
      <c r="E183" s="48">
        <v>2</v>
      </c>
      <c r="F183" s="48">
        <v>4</v>
      </c>
      <c r="G183" s="42">
        <v>2</v>
      </c>
      <c r="H183" s="42"/>
      <c r="I183" s="42"/>
      <c r="J183" s="49" t="s">
        <v>164</v>
      </c>
      <c r="K183" s="50">
        <v>0</v>
      </c>
      <c r="L183" s="50">
        <v>0</v>
      </c>
      <c r="M183" s="50">
        <v>0</v>
      </c>
      <c r="N183" s="50">
        <v>0</v>
      </c>
      <c r="O183" s="122">
        <v>0.03</v>
      </c>
      <c r="P183" s="50">
        <v>0</v>
      </c>
      <c r="Q183" s="50">
        <v>0</v>
      </c>
      <c r="R183" s="101">
        <v>3.5000000000000003E-2</v>
      </c>
      <c r="S183" s="50">
        <v>0</v>
      </c>
      <c r="T183" s="50">
        <v>0</v>
      </c>
    </row>
    <row r="184" spans="1:20" ht="15.75" x14ac:dyDescent="0.25">
      <c r="A184" s="45"/>
      <c r="B184" s="46">
        <v>1</v>
      </c>
      <c r="C184" s="47">
        <v>4</v>
      </c>
      <c r="D184" s="47">
        <v>3</v>
      </c>
      <c r="E184" s="48">
        <v>2</v>
      </c>
      <c r="F184" s="48">
        <v>4</v>
      </c>
      <c r="G184" s="42">
        <v>3</v>
      </c>
      <c r="H184" s="42"/>
      <c r="I184" s="42"/>
      <c r="J184" s="49" t="s">
        <v>165</v>
      </c>
      <c r="K184" s="50">
        <v>0</v>
      </c>
      <c r="L184" s="50">
        <v>0</v>
      </c>
      <c r="M184" s="50">
        <v>0</v>
      </c>
      <c r="N184" s="50">
        <v>0</v>
      </c>
      <c r="O184" s="122">
        <v>0.03</v>
      </c>
      <c r="P184" s="50">
        <v>0</v>
      </c>
      <c r="Q184" s="50">
        <v>0</v>
      </c>
      <c r="R184" s="101">
        <v>3.5000000000000003E-2</v>
      </c>
      <c r="S184" s="50">
        <v>0</v>
      </c>
      <c r="T184" s="50">
        <v>0</v>
      </c>
    </row>
    <row r="185" spans="1:20" ht="15.75" x14ac:dyDescent="0.25">
      <c r="A185" s="45"/>
      <c r="B185" s="46">
        <v>1</v>
      </c>
      <c r="C185" s="47">
        <v>4</v>
      </c>
      <c r="D185" s="47">
        <v>3</v>
      </c>
      <c r="E185" s="48">
        <v>2</v>
      </c>
      <c r="F185" s="48">
        <v>4</v>
      </c>
      <c r="G185" s="42">
        <v>4</v>
      </c>
      <c r="H185" s="42"/>
      <c r="I185" s="42"/>
      <c r="J185" s="49" t="s">
        <v>166</v>
      </c>
      <c r="K185" s="50">
        <v>0</v>
      </c>
      <c r="L185" s="50">
        <v>0</v>
      </c>
      <c r="M185" s="50">
        <v>0</v>
      </c>
      <c r="N185" s="50">
        <v>0</v>
      </c>
      <c r="O185" s="122">
        <v>0.03</v>
      </c>
      <c r="P185" s="50">
        <v>0</v>
      </c>
      <c r="Q185" s="50">
        <v>0</v>
      </c>
      <c r="R185" s="101">
        <v>3.5000000000000003E-2</v>
      </c>
      <c r="S185" s="50">
        <v>0</v>
      </c>
      <c r="T185" s="50">
        <v>0</v>
      </c>
    </row>
    <row r="186" spans="1:20" ht="15.75" x14ac:dyDescent="0.25">
      <c r="A186" s="123" t="s">
        <v>59</v>
      </c>
      <c r="B186" s="124">
        <v>1</v>
      </c>
      <c r="C186" s="125">
        <v>4</v>
      </c>
      <c r="D186" s="125">
        <v>3</v>
      </c>
      <c r="E186" s="126">
        <v>3</v>
      </c>
      <c r="F186" s="140"/>
      <c r="G186" s="131"/>
      <c r="H186" s="131"/>
      <c r="I186" s="131"/>
      <c r="J186" s="128" t="s">
        <v>167</v>
      </c>
      <c r="K186" s="144">
        <v>308941.19999999995</v>
      </c>
      <c r="L186" s="144">
        <v>99983.46</v>
      </c>
      <c r="M186" s="144">
        <v>199966.93</v>
      </c>
      <c r="N186" s="144">
        <v>608891.58999999985</v>
      </c>
      <c r="O186" s="137"/>
      <c r="P186" s="144">
        <v>18266.740000000002</v>
      </c>
      <c r="Q186" s="144">
        <v>627158.32999999984</v>
      </c>
      <c r="R186" s="137"/>
      <c r="S186" s="144">
        <v>21950.530000000002</v>
      </c>
      <c r="T186" s="144">
        <v>649108.86</v>
      </c>
    </row>
    <row r="187" spans="1:20" ht="15.75" x14ac:dyDescent="0.25">
      <c r="A187" s="54">
        <v>1</v>
      </c>
      <c r="B187" s="39">
        <v>1</v>
      </c>
      <c r="C187" s="40">
        <v>4</v>
      </c>
      <c r="D187" s="40">
        <v>3</v>
      </c>
      <c r="E187" s="41">
        <v>3</v>
      </c>
      <c r="F187" s="41">
        <v>1</v>
      </c>
      <c r="G187" s="42"/>
      <c r="H187" s="42"/>
      <c r="I187" s="42"/>
      <c r="J187" s="43" t="s">
        <v>168</v>
      </c>
      <c r="K187" s="72">
        <v>296501.19999999995</v>
      </c>
      <c r="L187" s="72">
        <v>98833.46</v>
      </c>
      <c r="M187" s="72">
        <v>197666.93</v>
      </c>
      <c r="N187" s="72">
        <v>593001.58999999985</v>
      </c>
      <c r="O187" s="104"/>
      <c r="P187" s="72">
        <v>17790.04</v>
      </c>
      <c r="Q187" s="72">
        <v>610791.62999999989</v>
      </c>
      <c r="R187" s="104"/>
      <c r="S187" s="72">
        <v>21377.7</v>
      </c>
      <c r="T187" s="72">
        <v>632169.32999999996</v>
      </c>
    </row>
    <row r="188" spans="1:20" ht="15.75" x14ac:dyDescent="0.25">
      <c r="A188" s="45"/>
      <c r="B188" s="46">
        <v>1</v>
      </c>
      <c r="C188" s="47">
        <v>4</v>
      </c>
      <c r="D188" s="47">
        <v>3</v>
      </c>
      <c r="E188" s="48">
        <v>3</v>
      </c>
      <c r="F188" s="48">
        <v>1</v>
      </c>
      <c r="G188" s="42">
        <v>1</v>
      </c>
      <c r="H188" s="42"/>
      <c r="I188" s="42"/>
      <c r="J188" s="49" t="s">
        <v>169</v>
      </c>
      <c r="K188" s="50">
        <v>216080.8</v>
      </c>
      <c r="L188" s="50">
        <v>72026.66</v>
      </c>
      <c r="M188" s="50">
        <v>144053.32999999999</v>
      </c>
      <c r="N188" s="50">
        <v>432160.78999999992</v>
      </c>
      <c r="O188" s="122">
        <v>0.03</v>
      </c>
      <c r="P188" s="50">
        <v>12964.82</v>
      </c>
      <c r="Q188" s="50">
        <v>445125.60999999993</v>
      </c>
      <c r="R188" s="101">
        <v>3.5000000000000003E-2</v>
      </c>
      <c r="S188" s="50">
        <v>15579.39</v>
      </c>
      <c r="T188" s="50">
        <v>460704.99999999994</v>
      </c>
    </row>
    <row r="189" spans="1:20" ht="15.75" x14ac:dyDescent="0.25">
      <c r="A189" s="45"/>
      <c r="B189" s="46">
        <v>1</v>
      </c>
      <c r="C189" s="47">
        <v>4</v>
      </c>
      <c r="D189" s="47">
        <v>3</v>
      </c>
      <c r="E189" s="48">
        <v>3</v>
      </c>
      <c r="F189" s="48">
        <v>1</v>
      </c>
      <c r="G189" s="42">
        <v>2</v>
      </c>
      <c r="H189" s="42"/>
      <c r="I189" s="42"/>
      <c r="J189" s="49" t="s">
        <v>170</v>
      </c>
      <c r="K189" s="50">
        <v>0</v>
      </c>
      <c r="L189" s="50">
        <v>0</v>
      </c>
      <c r="M189" s="50">
        <v>0</v>
      </c>
      <c r="N189" s="50">
        <v>0</v>
      </c>
      <c r="O189" s="122">
        <v>0.03</v>
      </c>
      <c r="P189" s="50">
        <v>0</v>
      </c>
      <c r="Q189" s="50">
        <v>0</v>
      </c>
      <c r="R189" s="101">
        <v>3.5000000000000003E-2</v>
      </c>
      <c r="S189" s="50">
        <v>0</v>
      </c>
      <c r="T189" s="50">
        <v>0</v>
      </c>
    </row>
    <row r="190" spans="1:20" ht="15.75" x14ac:dyDescent="0.25">
      <c r="A190" s="45"/>
      <c r="B190" s="46">
        <v>1</v>
      </c>
      <c r="C190" s="47">
        <v>4</v>
      </c>
      <c r="D190" s="47">
        <v>3</v>
      </c>
      <c r="E190" s="48">
        <v>3</v>
      </c>
      <c r="F190" s="48">
        <v>1</v>
      </c>
      <c r="G190" s="42">
        <v>3</v>
      </c>
      <c r="H190" s="42"/>
      <c r="I190" s="42"/>
      <c r="J190" s="49" t="s">
        <v>171</v>
      </c>
      <c r="K190" s="50">
        <v>80420.399999999994</v>
      </c>
      <c r="L190" s="50">
        <v>26806.799999999999</v>
      </c>
      <c r="M190" s="50">
        <v>53613.599999999999</v>
      </c>
      <c r="N190" s="50">
        <v>160840.79999999999</v>
      </c>
      <c r="O190" s="122">
        <v>0.03</v>
      </c>
      <c r="P190" s="50">
        <v>4825.22</v>
      </c>
      <c r="Q190" s="50">
        <v>165666.01999999999</v>
      </c>
      <c r="R190" s="101">
        <v>3.5000000000000003E-2</v>
      </c>
      <c r="S190" s="50">
        <v>5798.31</v>
      </c>
      <c r="T190" s="50">
        <v>171464.33</v>
      </c>
    </row>
    <row r="191" spans="1:20" ht="15.75" x14ac:dyDescent="0.25">
      <c r="A191" s="54">
        <v>2</v>
      </c>
      <c r="B191" s="39">
        <v>1</v>
      </c>
      <c r="C191" s="40">
        <v>4</v>
      </c>
      <c r="D191" s="40">
        <v>3</v>
      </c>
      <c r="E191" s="41">
        <v>3</v>
      </c>
      <c r="F191" s="41">
        <v>2</v>
      </c>
      <c r="G191" s="42"/>
      <c r="H191" s="42"/>
      <c r="I191" s="42"/>
      <c r="J191" s="43" t="s">
        <v>172</v>
      </c>
      <c r="K191" s="72">
        <v>10040</v>
      </c>
      <c r="L191" s="72">
        <v>350</v>
      </c>
      <c r="M191" s="72">
        <v>700</v>
      </c>
      <c r="N191" s="72">
        <v>11090</v>
      </c>
      <c r="O191" s="104"/>
      <c r="P191" s="72">
        <v>332.7</v>
      </c>
      <c r="Q191" s="72">
        <v>11422.7</v>
      </c>
      <c r="R191" s="104"/>
      <c r="S191" s="72">
        <v>399.79</v>
      </c>
      <c r="T191" s="72">
        <v>11822.490000000002</v>
      </c>
    </row>
    <row r="192" spans="1:20" ht="15.75" x14ac:dyDescent="0.25">
      <c r="A192" s="45"/>
      <c r="B192" s="46">
        <v>1</v>
      </c>
      <c r="C192" s="47">
        <v>4</v>
      </c>
      <c r="D192" s="47">
        <v>3</v>
      </c>
      <c r="E192" s="48">
        <v>3</v>
      </c>
      <c r="F192" s="48">
        <v>2</v>
      </c>
      <c r="G192" s="42">
        <v>1</v>
      </c>
      <c r="H192" s="42"/>
      <c r="I192" s="42"/>
      <c r="J192" s="49" t="s">
        <v>173</v>
      </c>
      <c r="K192" s="50">
        <v>10040</v>
      </c>
      <c r="L192" s="50">
        <v>350</v>
      </c>
      <c r="M192" s="50">
        <v>700</v>
      </c>
      <c r="N192" s="50">
        <v>11090</v>
      </c>
      <c r="O192" s="122">
        <v>0.03</v>
      </c>
      <c r="P192" s="50">
        <v>332.7</v>
      </c>
      <c r="Q192" s="50">
        <v>11422.7</v>
      </c>
      <c r="R192" s="101">
        <v>3.5000000000000003E-2</v>
      </c>
      <c r="S192" s="50">
        <v>399.79</v>
      </c>
      <c r="T192" s="50">
        <v>11822.490000000002</v>
      </c>
    </row>
    <row r="193" spans="1:20" ht="15.75" x14ac:dyDescent="0.25">
      <c r="A193" s="45"/>
      <c r="B193" s="46">
        <v>1</v>
      </c>
      <c r="C193" s="47">
        <v>4</v>
      </c>
      <c r="D193" s="47">
        <v>3</v>
      </c>
      <c r="E193" s="48">
        <v>3</v>
      </c>
      <c r="F193" s="48">
        <v>2</v>
      </c>
      <c r="G193" s="42">
        <v>2</v>
      </c>
      <c r="H193" s="42"/>
      <c r="I193" s="42"/>
      <c r="J193" s="49" t="s">
        <v>174</v>
      </c>
      <c r="K193" s="50">
        <v>0</v>
      </c>
      <c r="L193" s="50">
        <v>0</v>
      </c>
      <c r="M193" s="50">
        <v>0</v>
      </c>
      <c r="N193" s="50">
        <v>0</v>
      </c>
      <c r="O193" s="122">
        <v>0.03</v>
      </c>
      <c r="P193" s="50">
        <v>0</v>
      </c>
      <c r="Q193" s="50">
        <v>0</v>
      </c>
      <c r="R193" s="101">
        <v>3.5000000000000003E-2</v>
      </c>
      <c r="S193" s="50">
        <v>0</v>
      </c>
      <c r="T193" s="50">
        <v>0</v>
      </c>
    </row>
    <row r="194" spans="1:20" ht="15.75" x14ac:dyDescent="0.25">
      <c r="A194" s="54">
        <v>3</v>
      </c>
      <c r="B194" s="39">
        <v>1</v>
      </c>
      <c r="C194" s="40">
        <v>4</v>
      </c>
      <c r="D194" s="40">
        <v>3</v>
      </c>
      <c r="E194" s="41">
        <v>3</v>
      </c>
      <c r="F194" s="41">
        <v>3</v>
      </c>
      <c r="G194" s="42"/>
      <c r="H194" s="42"/>
      <c r="I194" s="42"/>
      <c r="J194" s="43" t="s">
        <v>175</v>
      </c>
      <c r="K194" s="72">
        <v>2400</v>
      </c>
      <c r="L194" s="72">
        <v>800</v>
      </c>
      <c r="M194" s="72">
        <v>1600</v>
      </c>
      <c r="N194" s="72">
        <v>4800</v>
      </c>
      <c r="O194" s="104"/>
      <c r="P194" s="72">
        <v>144</v>
      </c>
      <c r="Q194" s="72">
        <v>4944</v>
      </c>
      <c r="R194" s="104"/>
      <c r="S194" s="72">
        <v>173.04</v>
      </c>
      <c r="T194" s="72">
        <v>5117.04</v>
      </c>
    </row>
    <row r="195" spans="1:20" ht="15.75" x14ac:dyDescent="0.25">
      <c r="A195" s="45"/>
      <c r="B195" s="46">
        <v>1</v>
      </c>
      <c r="C195" s="47">
        <v>4</v>
      </c>
      <c r="D195" s="47">
        <v>3</v>
      </c>
      <c r="E195" s="48">
        <v>3</v>
      </c>
      <c r="F195" s="48">
        <v>3</v>
      </c>
      <c r="G195" s="42">
        <v>1</v>
      </c>
      <c r="H195" s="42"/>
      <c r="I195" s="42"/>
      <c r="J195" s="49" t="s">
        <v>176</v>
      </c>
      <c r="K195" s="50">
        <v>2400</v>
      </c>
      <c r="L195" s="50">
        <v>800</v>
      </c>
      <c r="M195" s="50">
        <v>1600</v>
      </c>
      <c r="N195" s="50">
        <v>4800</v>
      </c>
      <c r="O195" s="122">
        <v>0.03</v>
      </c>
      <c r="P195" s="50">
        <v>144</v>
      </c>
      <c r="Q195" s="50">
        <v>4944</v>
      </c>
      <c r="R195" s="101">
        <v>3.5000000000000003E-2</v>
      </c>
      <c r="S195" s="50">
        <v>173.04</v>
      </c>
      <c r="T195" s="50">
        <v>5117.04</v>
      </c>
    </row>
    <row r="196" spans="1:20" ht="15.75" x14ac:dyDescent="0.25">
      <c r="A196" s="45"/>
      <c r="B196" s="46">
        <v>1</v>
      </c>
      <c r="C196" s="47">
        <v>4</v>
      </c>
      <c r="D196" s="47">
        <v>3</v>
      </c>
      <c r="E196" s="48">
        <v>3</v>
      </c>
      <c r="F196" s="48">
        <v>3</v>
      </c>
      <c r="G196" s="42">
        <v>2</v>
      </c>
      <c r="H196" s="42"/>
      <c r="I196" s="42"/>
      <c r="J196" s="49" t="s">
        <v>177</v>
      </c>
      <c r="K196" s="50">
        <v>0</v>
      </c>
      <c r="L196" s="50">
        <v>0</v>
      </c>
      <c r="M196" s="50">
        <v>0</v>
      </c>
      <c r="N196" s="50">
        <v>0</v>
      </c>
      <c r="O196" s="122">
        <v>0.03</v>
      </c>
      <c r="P196" s="50">
        <v>0</v>
      </c>
      <c r="Q196" s="50">
        <v>0</v>
      </c>
      <c r="R196" s="101">
        <v>3.5000000000000003E-2</v>
      </c>
      <c r="S196" s="50">
        <v>0</v>
      </c>
      <c r="T196" s="50">
        <v>0</v>
      </c>
    </row>
    <row r="197" spans="1:20" ht="15.75" x14ac:dyDescent="0.25">
      <c r="A197" s="45"/>
      <c r="B197" s="46">
        <v>1</v>
      </c>
      <c r="C197" s="47">
        <v>4</v>
      </c>
      <c r="D197" s="47">
        <v>3</v>
      </c>
      <c r="E197" s="48">
        <v>3</v>
      </c>
      <c r="F197" s="48">
        <v>3</v>
      </c>
      <c r="G197" s="42">
        <v>3</v>
      </c>
      <c r="H197" s="42"/>
      <c r="I197" s="42"/>
      <c r="J197" s="49" t="s">
        <v>178</v>
      </c>
      <c r="K197" s="50">
        <v>0</v>
      </c>
      <c r="L197" s="50">
        <v>0</v>
      </c>
      <c r="M197" s="50">
        <v>0</v>
      </c>
      <c r="N197" s="50">
        <v>0</v>
      </c>
      <c r="O197" s="122">
        <v>0.03</v>
      </c>
      <c r="P197" s="50">
        <v>0</v>
      </c>
      <c r="Q197" s="50">
        <v>0</v>
      </c>
      <c r="R197" s="101">
        <v>3.5000000000000003E-2</v>
      </c>
      <c r="S197" s="50">
        <v>0</v>
      </c>
      <c r="T197" s="50">
        <v>0</v>
      </c>
    </row>
    <row r="198" spans="1:20" ht="15.75" x14ac:dyDescent="0.25">
      <c r="A198" s="54"/>
      <c r="B198" s="46">
        <v>1</v>
      </c>
      <c r="C198" s="47">
        <v>4</v>
      </c>
      <c r="D198" s="47">
        <v>3</v>
      </c>
      <c r="E198" s="48">
        <v>3</v>
      </c>
      <c r="F198" s="48">
        <v>3</v>
      </c>
      <c r="G198" s="42">
        <v>4</v>
      </c>
      <c r="H198" s="42"/>
      <c r="I198" s="42"/>
      <c r="J198" s="49" t="s">
        <v>179</v>
      </c>
      <c r="K198" s="50">
        <v>0</v>
      </c>
      <c r="L198" s="50">
        <v>0</v>
      </c>
      <c r="M198" s="50">
        <v>0</v>
      </c>
      <c r="N198" s="50">
        <v>0</v>
      </c>
      <c r="O198" s="122">
        <v>0.03</v>
      </c>
      <c r="P198" s="50">
        <v>0</v>
      </c>
      <c r="Q198" s="50">
        <v>0</v>
      </c>
      <c r="R198" s="101">
        <v>3.5000000000000003E-2</v>
      </c>
      <c r="S198" s="50">
        <v>0</v>
      </c>
      <c r="T198" s="50">
        <v>0</v>
      </c>
    </row>
    <row r="199" spans="1:20" ht="15.75" x14ac:dyDescent="0.25">
      <c r="A199" s="54">
        <v>4</v>
      </c>
      <c r="B199" s="39">
        <v>1</v>
      </c>
      <c r="C199" s="40">
        <v>4</v>
      </c>
      <c r="D199" s="40">
        <v>3</v>
      </c>
      <c r="E199" s="41">
        <v>3</v>
      </c>
      <c r="F199" s="41">
        <v>4</v>
      </c>
      <c r="G199" s="42"/>
      <c r="H199" s="42"/>
      <c r="I199" s="42"/>
      <c r="J199" s="43" t="s">
        <v>180</v>
      </c>
      <c r="K199" s="72">
        <v>0</v>
      </c>
      <c r="L199" s="72">
        <v>0</v>
      </c>
      <c r="M199" s="72">
        <v>0</v>
      </c>
      <c r="N199" s="72">
        <v>0</v>
      </c>
      <c r="O199" s="104"/>
      <c r="P199" s="72">
        <v>0</v>
      </c>
      <c r="Q199" s="72">
        <v>0</v>
      </c>
      <c r="R199" s="104"/>
      <c r="S199" s="72">
        <v>0</v>
      </c>
      <c r="T199" s="72">
        <v>0</v>
      </c>
    </row>
    <row r="200" spans="1:20" ht="15.75" x14ac:dyDescent="0.25">
      <c r="A200" s="45"/>
      <c r="B200" s="46">
        <v>1</v>
      </c>
      <c r="C200" s="47">
        <v>4</v>
      </c>
      <c r="D200" s="47">
        <v>3</v>
      </c>
      <c r="E200" s="48">
        <v>3</v>
      </c>
      <c r="F200" s="48">
        <v>4</v>
      </c>
      <c r="G200" s="42">
        <v>1</v>
      </c>
      <c r="H200" s="42"/>
      <c r="I200" s="42"/>
      <c r="J200" s="49" t="s">
        <v>181</v>
      </c>
      <c r="K200" s="50">
        <v>0</v>
      </c>
      <c r="L200" s="50">
        <v>0</v>
      </c>
      <c r="M200" s="50">
        <v>0</v>
      </c>
      <c r="N200" s="50">
        <v>0</v>
      </c>
      <c r="O200" s="122">
        <v>0.03</v>
      </c>
      <c r="P200" s="50">
        <v>0</v>
      </c>
      <c r="Q200" s="50">
        <v>0</v>
      </c>
      <c r="R200" s="101">
        <v>3.5000000000000003E-2</v>
      </c>
      <c r="S200" s="50">
        <v>0</v>
      </c>
      <c r="T200" s="50">
        <v>0</v>
      </c>
    </row>
    <row r="201" spans="1:20" ht="15.75" x14ac:dyDescent="0.25">
      <c r="A201" s="45"/>
      <c r="B201" s="46">
        <v>1</v>
      </c>
      <c r="C201" s="47">
        <v>4</v>
      </c>
      <c r="D201" s="47">
        <v>3</v>
      </c>
      <c r="E201" s="48">
        <v>3</v>
      </c>
      <c r="F201" s="48">
        <v>4</v>
      </c>
      <c r="G201" s="42">
        <v>2</v>
      </c>
      <c r="H201" s="42"/>
      <c r="I201" s="42"/>
      <c r="J201" s="49" t="s">
        <v>182</v>
      </c>
      <c r="K201" s="50">
        <v>0</v>
      </c>
      <c r="L201" s="50">
        <v>0</v>
      </c>
      <c r="M201" s="50">
        <v>0</v>
      </c>
      <c r="N201" s="50">
        <v>0</v>
      </c>
      <c r="O201" s="122">
        <v>0.03</v>
      </c>
      <c r="P201" s="50">
        <v>0</v>
      </c>
      <c r="Q201" s="50">
        <v>0</v>
      </c>
      <c r="R201" s="101">
        <v>3.5000000000000003E-2</v>
      </c>
      <c r="S201" s="50">
        <v>0</v>
      </c>
      <c r="T201" s="50">
        <v>0</v>
      </c>
    </row>
    <row r="202" spans="1:20" ht="15.75" x14ac:dyDescent="0.25">
      <c r="A202" s="45"/>
      <c r="B202" s="46">
        <v>1</v>
      </c>
      <c r="C202" s="47">
        <v>4</v>
      </c>
      <c r="D202" s="47">
        <v>3</v>
      </c>
      <c r="E202" s="48">
        <v>3</v>
      </c>
      <c r="F202" s="48">
        <v>4</v>
      </c>
      <c r="G202" s="42">
        <v>3</v>
      </c>
      <c r="H202" s="42"/>
      <c r="I202" s="42"/>
      <c r="J202" s="49" t="s">
        <v>183</v>
      </c>
      <c r="K202" s="50">
        <v>0</v>
      </c>
      <c r="L202" s="50">
        <v>0</v>
      </c>
      <c r="M202" s="50">
        <v>0</v>
      </c>
      <c r="N202" s="50">
        <v>0</v>
      </c>
      <c r="O202" s="122">
        <v>0.03</v>
      </c>
      <c r="P202" s="50">
        <v>0</v>
      </c>
      <c r="Q202" s="50">
        <v>0</v>
      </c>
      <c r="R202" s="101">
        <v>3.5000000000000003E-2</v>
      </c>
      <c r="S202" s="50">
        <v>0</v>
      </c>
      <c r="T202" s="50">
        <v>0</v>
      </c>
    </row>
    <row r="203" spans="1:20" ht="15.75" x14ac:dyDescent="0.25">
      <c r="A203" s="45"/>
      <c r="B203" s="46">
        <v>1</v>
      </c>
      <c r="C203" s="47">
        <v>4</v>
      </c>
      <c r="D203" s="47">
        <v>3</v>
      </c>
      <c r="E203" s="48">
        <v>3</v>
      </c>
      <c r="F203" s="48">
        <v>4</v>
      </c>
      <c r="G203" s="42">
        <v>4</v>
      </c>
      <c r="H203" s="42"/>
      <c r="I203" s="42"/>
      <c r="J203" s="49" t="s">
        <v>184</v>
      </c>
      <c r="K203" s="50">
        <v>0</v>
      </c>
      <c r="L203" s="50">
        <v>0</v>
      </c>
      <c r="M203" s="50">
        <v>0</v>
      </c>
      <c r="N203" s="50">
        <v>0</v>
      </c>
      <c r="O203" s="122">
        <v>0.03</v>
      </c>
      <c r="P203" s="50">
        <v>0</v>
      </c>
      <c r="Q203" s="50">
        <v>0</v>
      </c>
      <c r="R203" s="101">
        <v>3.5000000000000003E-2</v>
      </c>
      <c r="S203" s="50">
        <v>0</v>
      </c>
      <c r="T203" s="50">
        <v>0</v>
      </c>
    </row>
    <row r="204" spans="1:20" ht="15.75" x14ac:dyDescent="0.25">
      <c r="A204" s="45"/>
      <c r="B204" s="46">
        <v>1</v>
      </c>
      <c r="C204" s="47">
        <v>4</v>
      </c>
      <c r="D204" s="47">
        <v>3</v>
      </c>
      <c r="E204" s="48">
        <v>3</v>
      </c>
      <c r="F204" s="48">
        <v>4</v>
      </c>
      <c r="G204" s="42">
        <v>5</v>
      </c>
      <c r="H204" s="42"/>
      <c r="I204" s="42"/>
      <c r="J204" s="49" t="s">
        <v>185</v>
      </c>
      <c r="K204" s="50">
        <v>0</v>
      </c>
      <c r="L204" s="50">
        <v>0</v>
      </c>
      <c r="M204" s="50">
        <v>0</v>
      </c>
      <c r="N204" s="50">
        <v>0</v>
      </c>
      <c r="O204" s="122">
        <v>0.03</v>
      </c>
      <c r="P204" s="50">
        <v>0</v>
      </c>
      <c r="Q204" s="50">
        <v>0</v>
      </c>
      <c r="R204" s="101">
        <v>3.5000000000000003E-2</v>
      </c>
      <c r="S204" s="50">
        <v>0</v>
      </c>
      <c r="T204" s="50">
        <v>0</v>
      </c>
    </row>
    <row r="205" spans="1:20" ht="15.75" x14ac:dyDescent="0.25">
      <c r="A205" s="45"/>
      <c r="B205" s="46">
        <v>1</v>
      </c>
      <c r="C205" s="47">
        <v>4</v>
      </c>
      <c r="D205" s="47">
        <v>3</v>
      </c>
      <c r="E205" s="48">
        <v>3</v>
      </c>
      <c r="F205" s="48">
        <v>4</v>
      </c>
      <c r="G205" s="42">
        <v>6</v>
      </c>
      <c r="H205" s="42"/>
      <c r="I205" s="42"/>
      <c r="J205" s="49" t="s">
        <v>186</v>
      </c>
      <c r="K205" s="50">
        <v>0</v>
      </c>
      <c r="L205" s="50">
        <v>0</v>
      </c>
      <c r="M205" s="50">
        <v>0</v>
      </c>
      <c r="N205" s="50">
        <v>0</v>
      </c>
      <c r="O205" s="122">
        <v>0.03</v>
      </c>
      <c r="P205" s="50">
        <v>0</v>
      </c>
      <c r="Q205" s="50">
        <v>0</v>
      </c>
      <c r="R205" s="101">
        <v>3.5000000000000003E-2</v>
      </c>
      <c r="S205" s="50">
        <v>0</v>
      </c>
      <c r="T205" s="50">
        <v>0</v>
      </c>
    </row>
    <row r="206" spans="1:20" ht="15.75" x14ac:dyDescent="0.25">
      <c r="A206" s="45"/>
      <c r="B206" s="46">
        <v>1</v>
      </c>
      <c r="C206" s="47">
        <v>4</v>
      </c>
      <c r="D206" s="47">
        <v>3</v>
      </c>
      <c r="E206" s="48">
        <v>3</v>
      </c>
      <c r="F206" s="48">
        <v>4</v>
      </c>
      <c r="G206" s="42">
        <v>7</v>
      </c>
      <c r="H206" s="42"/>
      <c r="I206" s="42"/>
      <c r="J206" s="49" t="s">
        <v>187</v>
      </c>
      <c r="K206" s="50">
        <v>0</v>
      </c>
      <c r="L206" s="50">
        <v>0</v>
      </c>
      <c r="M206" s="50">
        <v>0</v>
      </c>
      <c r="N206" s="50">
        <v>0</v>
      </c>
      <c r="O206" s="122">
        <v>0.03</v>
      </c>
      <c r="P206" s="50">
        <v>0</v>
      </c>
      <c r="Q206" s="50">
        <v>0</v>
      </c>
      <c r="R206" s="101">
        <v>3.5000000000000003E-2</v>
      </c>
      <c r="S206" s="50">
        <v>0</v>
      </c>
      <c r="T206" s="50">
        <v>0</v>
      </c>
    </row>
    <row r="207" spans="1:20" ht="15.75" x14ac:dyDescent="0.25">
      <c r="A207" s="45"/>
      <c r="B207" s="46">
        <v>1</v>
      </c>
      <c r="C207" s="47">
        <v>4</v>
      </c>
      <c r="D207" s="47">
        <v>3</v>
      </c>
      <c r="E207" s="48">
        <v>3</v>
      </c>
      <c r="F207" s="48">
        <v>4</v>
      </c>
      <c r="G207" s="42">
        <v>8</v>
      </c>
      <c r="H207" s="42"/>
      <c r="I207" s="42"/>
      <c r="J207" s="49" t="s">
        <v>188</v>
      </c>
      <c r="K207" s="50">
        <v>0</v>
      </c>
      <c r="L207" s="50">
        <v>0</v>
      </c>
      <c r="M207" s="50">
        <v>0</v>
      </c>
      <c r="N207" s="50">
        <v>0</v>
      </c>
      <c r="O207" s="122">
        <v>0.03</v>
      </c>
      <c r="P207" s="50">
        <v>0</v>
      </c>
      <c r="Q207" s="50">
        <v>0</v>
      </c>
      <c r="R207" s="101">
        <v>3.5000000000000003E-2</v>
      </c>
      <c r="S207" s="50">
        <v>0</v>
      </c>
      <c r="T207" s="50">
        <v>0</v>
      </c>
    </row>
    <row r="208" spans="1:20" ht="15.75" x14ac:dyDescent="0.25">
      <c r="A208" s="45"/>
      <c r="B208" s="46">
        <v>1</v>
      </c>
      <c r="C208" s="47">
        <v>4</v>
      </c>
      <c r="D208" s="47">
        <v>3</v>
      </c>
      <c r="E208" s="48">
        <v>3</v>
      </c>
      <c r="F208" s="48">
        <v>4</v>
      </c>
      <c r="G208" s="42">
        <v>9</v>
      </c>
      <c r="H208" s="42"/>
      <c r="I208" s="42"/>
      <c r="J208" s="49" t="s">
        <v>189</v>
      </c>
      <c r="K208" s="50">
        <v>0</v>
      </c>
      <c r="L208" s="50">
        <v>0</v>
      </c>
      <c r="M208" s="50">
        <v>0</v>
      </c>
      <c r="N208" s="50">
        <v>0</v>
      </c>
      <c r="O208" s="122">
        <v>0.03</v>
      </c>
      <c r="P208" s="50">
        <v>0</v>
      </c>
      <c r="Q208" s="50">
        <v>0</v>
      </c>
      <c r="R208" s="101">
        <v>3.5000000000000003E-2</v>
      </c>
      <c r="S208" s="50">
        <v>0</v>
      </c>
      <c r="T208" s="50">
        <v>0</v>
      </c>
    </row>
    <row r="209" spans="1:20" ht="15.75" x14ac:dyDescent="0.25">
      <c r="A209" s="45"/>
      <c r="B209" s="46">
        <v>1</v>
      </c>
      <c r="C209" s="47">
        <v>4</v>
      </c>
      <c r="D209" s="47">
        <v>3</v>
      </c>
      <c r="E209" s="48">
        <v>3</v>
      </c>
      <c r="F209" s="48">
        <v>4</v>
      </c>
      <c r="G209" s="42">
        <v>10</v>
      </c>
      <c r="H209" s="42"/>
      <c r="I209" s="42"/>
      <c r="J209" s="49" t="s">
        <v>190</v>
      </c>
      <c r="K209" s="50">
        <v>0</v>
      </c>
      <c r="L209" s="50">
        <v>0</v>
      </c>
      <c r="M209" s="50">
        <v>0</v>
      </c>
      <c r="N209" s="50">
        <v>0</v>
      </c>
      <c r="O209" s="122">
        <v>0.03</v>
      </c>
      <c r="P209" s="50">
        <v>0</v>
      </c>
      <c r="Q209" s="50">
        <v>0</v>
      </c>
      <c r="R209" s="101">
        <v>3.5000000000000003E-2</v>
      </c>
      <c r="S209" s="50">
        <v>0</v>
      </c>
      <c r="T209" s="50">
        <v>0</v>
      </c>
    </row>
    <row r="210" spans="1:20" ht="15.75" x14ac:dyDescent="0.25">
      <c r="A210" s="45"/>
      <c r="B210" s="46">
        <v>1</v>
      </c>
      <c r="C210" s="47">
        <v>4</v>
      </c>
      <c r="D210" s="47">
        <v>3</v>
      </c>
      <c r="E210" s="48">
        <v>3</v>
      </c>
      <c r="F210" s="48">
        <v>4</v>
      </c>
      <c r="G210" s="42">
        <v>11</v>
      </c>
      <c r="H210" s="42"/>
      <c r="I210" s="42"/>
      <c r="J210" s="49" t="s">
        <v>191</v>
      </c>
      <c r="K210" s="50">
        <v>0</v>
      </c>
      <c r="L210" s="50">
        <v>0</v>
      </c>
      <c r="M210" s="50">
        <v>0</v>
      </c>
      <c r="N210" s="50">
        <v>0</v>
      </c>
      <c r="O210" s="122">
        <v>0.03</v>
      </c>
      <c r="P210" s="50">
        <v>0</v>
      </c>
      <c r="Q210" s="50">
        <v>0</v>
      </c>
      <c r="R210" s="101">
        <v>3.5000000000000003E-2</v>
      </c>
      <c r="S210" s="50">
        <v>0</v>
      </c>
      <c r="T210" s="50">
        <v>0</v>
      </c>
    </row>
    <row r="211" spans="1:20" ht="15.75" x14ac:dyDescent="0.25">
      <c r="A211" s="45"/>
      <c r="B211" s="46">
        <v>1</v>
      </c>
      <c r="C211" s="47">
        <v>4</v>
      </c>
      <c r="D211" s="47">
        <v>3</v>
      </c>
      <c r="E211" s="48">
        <v>3</v>
      </c>
      <c r="F211" s="48">
        <v>4</v>
      </c>
      <c r="G211" s="42">
        <v>12</v>
      </c>
      <c r="H211" s="42"/>
      <c r="I211" s="42"/>
      <c r="J211" s="49" t="s">
        <v>192</v>
      </c>
      <c r="K211" s="50">
        <v>0</v>
      </c>
      <c r="L211" s="50">
        <v>0</v>
      </c>
      <c r="M211" s="50">
        <v>0</v>
      </c>
      <c r="N211" s="50">
        <v>0</v>
      </c>
      <c r="O211" s="122">
        <v>0.03</v>
      </c>
      <c r="P211" s="50">
        <v>0</v>
      </c>
      <c r="Q211" s="50">
        <v>0</v>
      </c>
      <c r="R211" s="101">
        <v>3.5000000000000003E-2</v>
      </c>
      <c r="S211" s="50">
        <v>0</v>
      </c>
      <c r="T211" s="50">
        <v>0</v>
      </c>
    </row>
    <row r="212" spans="1:20" ht="15.75" x14ac:dyDescent="0.25">
      <c r="A212" s="45"/>
      <c r="B212" s="46">
        <v>1</v>
      </c>
      <c r="C212" s="47">
        <v>4</v>
      </c>
      <c r="D212" s="47">
        <v>3</v>
      </c>
      <c r="E212" s="48">
        <v>3</v>
      </c>
      <c r="F212" s="48">
        <v>4</v>
      </c>
      <c r="G212" s="42">
        <v>13</v>
      </c>
      <c r="H212" s="42"/>
      <c r="I212" s="42"/>
      <c r="J212" s="49" t="s">
        <v>193</v>
      </c>
      <c r="K212" s="50">
        <v>0</v>
      </c>
      <c r="L212" s="50">
        <v>0</v>
      </c>
      <c r="M212" s="50">
        <v>0</v>
      </c>
      <c r="N212" s="50">
        <v>0</v>
      </c>
      <c r="O212" s="122">
        <v>0.03</v>
      </c>
      <c r="P212" s="50">
        <v>0</v>
      </c>
      <c r="Q212" s="50">
        <v>0</v>
      </c>
      <c r="R212" s="101">
        <v>3.5000000000000003E-2</v>
      </c>
      <c r="S212" s="50">
        <v>0</v>
      </c>
      <c r="T212" s="50">
        <v>0</v>
      </c>
    </row>
    <row r="213" spans="1:20" ht="15.75" x14ac:dyDescent="0.25">
      <c r="A213" s="45"/>
      <c r="B213" s="46">
        <v>1</v>
      </c>
      <c r="C213" s="47">
        <v>4</v>
      </c>
      <c r="D213" s="47">
        <v>3</v>
      </c>
      <c r="E213" s="48">
        <v>3</v>
      </c>
      <c r="F213" s="48">
        <v>4</v>
      </c>
      <c r="G213" s="42">
        <v>14</v>
      </c>
      <c r="H213" s="42"/>
      <c r="I213" s="42"/>
      <c r="J213" s="49" t="s">
        <v>194</v>
      </c>
      <c r="K213" s="50">
        <v>0</v>
      </c>
      <c r="L213" s="50">
        <v>0</v>
      </c>
      <c r="M213" s="50">
        <v>0</v>
      </c>
      <c r="N213" s="50">
        <v>0</v>
      </c>
      <c r="O213" s="122">
        <v>0.03</v>
      </c>
      <c r="P213" s="50">
        <v>0</v>
      </c>
      <c r="Q213" s="50">
        <v>0</v>
      </c>
      <c r="R213" s="101">
        <v>3.5000000000000003E-2</v>
      </c>
      <c r="S213" s="50">
        <v>0</v>
      </c>
      <c r="T213" s="50">
        <v>0</v>
      </c>
    </row>
    <row r="214" spans="1:20" ht="30.75" customHeight="1" x14ac:dyDescent="0.25">
      <c r="A214" s="136" t="s">
        <v>195</v>
      </c>
      <c r="B214" s="124">
        <v>1</v>
      </c>
      <c r="C214" s="125">
        <v>4</v>
      </c>
      <c r="D214" s="125">
        <v>3</v>
      </c>
      <c r="E214" s="126">
        <v>4</v>
      </c>
      <c r="F214" s="126"/>
      <c r="G214" s="131"/>
      <c r="H214" s="131"/>
      <c r="I214" s="131"/>
      <c r="J214" s="147" t="s">
        <v>1253</v>
      </c>
      <c r="K214" s="144">
        <v>2461686.0099999998</v>
      </c>
      <c r="L214" s="144">
        <v>810562</v>
      </c>
      <c r="M214" s="144">
        <v>1651124</v>
      </c>
      <c r="N214" s="144">
        <v>4923372.01</v>
      </c>
      <c r="O214" s="135"/>
      <c r="P214" s="144">
        <v>147701.16</v>
      </c>
      <c r="Q214" s="144">
        <v>5071073.17</v>
      </c>
      <c r="R214" s="135"/>
      <c r="S214" s="144">
        <v>177487.56</v>
      </c>
      <c r="T214" s="144">
        <v>5248560.7299999995</v>
      </c>
    </row>
    <row r="215" spans="1:20" ht="15.75" x14ac:dyDescent="0.25">
      <c r="A215" s="73">
        <v>1</v>
      </c>
      <c r="B215" s="39">
        <v>1</v>
      </c>
      <c r="C215" s="40">
        <v>4</v>
      </c>
      <c r="D215" s="40">
        <v>3</v>
      </c>
      <c r="E215" s="41">
        <v>4</v>
      </c>
      <c r="F215" s="41">
        <v>1</v>
      </c>
      <c r="G215" s="42"/>
      <c r="H215" s="42"/>
      <c r="I215" s="42"/>
      <c r="J215" s="43" t="s">
        <v>196</v>
      </c>
      <c r="K215" s="72">
        <v>2461686.0099999998</v>
      </c>
      <c r="L215" s="72">
        <v>810562</v>
      </c>
      <c r="M215" s="72">
        <v>1651124</v>
      </c>
      <c r="N215" s="72">
        <v>4923372.01</v>
      </c>
      <c r="O215" s="104"/>
      <c r="P215" s="72">
        <v>147701.16</v>
      </c>
      <c r="Q215" s="72">
        <v>5071073.17</v>
      </c>
      <c r="R215" s="104"/>
      <c r="S215" s="72">
        <v>177487.56</v>
      </c>
      <c r="T215" s="72">
        <v>5248560.7299999995</v>
      </c>
    </row>
    <row r="216" spans="1:20" ht="15.75" x14ac:dyDescent="0.25">
      <c r="A216" s="74"/>
      <c r="B216" s="46">
        <v>1</v>
      </c>
      <c r="C216" s="47">
        <v>4</v>
      </c>
      <c r="D216" s="47">
        <v>3</v>
      </c>
      <c r="E216" s="48">
        <v>4</v>
      </c>
      <c r="F216" s="48">
        <v>1</v>
      </c>
      <c r="G216" s="42">
        <v>1</v>
      </c>
      <c r="H216" s="42"/>
      <c r="I216" s="42"/>
      <c r="J216" s="49" t="s">
        <v>197</v>
      </c>
      <c r="K216" s="50">
        <v>0</v>
      </c>
      <c r="L216" s="50">
        <v>0</v>
      </c>
      <c r="M216" s="50">
        <v>0</v>
      </c>
      <c r="N216" s="50">
        <v>0</v>
      </c>
      <c r="O216" s="122">
        <v>0.03</v>
      </c>
      <c r="P216" s="50">
        <v>0</v>
      </c>
      <c r="Q216" s="50">
        <v>0</v>
      </c>
      <c r="R216" s="101">
        <v>3.5000000000000003E-2</v>
      </c>
      <c r="S216" s="50">
        <v>0</v>
      </c>
      <c r="T216" s="50">
        <v>0</v>
      </c>
    </row>
    <row r="217" spans="1:20" ht="15.75" x14ac:dyDescent="0.25">
      <c r="A217" s="74"/>
      <c r="B217" s="46">
        <v>1</v>
      </c>
      <c r="C217" s="47">
        <v>4</v>
      </c>
      <c r="D217" s="47">
        <v>3</v>
      </c>
      <c r="E217" s="48">
        <v>4</v>
      </c>
      <c r="F217" s="48">
        <v>1</v>
      </c>
      <c r="G217" s="42">
        <v>2</v>
      </c>
      <c r="H217" s="42"/>
      <c r="I217" s="42"/>
      <c r="J217" s="49" t="s">
        <v>198</v>
      </c>
      <c r="K217" s="50">
        <v>0</v>
      </c>
      <c r="L217" s="50">
        <v>0</v>
      </c>
      <c r="M217" s="50">
        <v>0</v>
      </c>
      <c r="N217" s="50">
        <v>0</v>
      </c>
      <c r="O217" s="122">
        <v>0.03</v>
      </c>
      <c r="P217" s="50">
        <v>0</v>
      </c>
      <c r="Q217" s="50">
        <v>0</v>
      </c>
      <c r="R217" s="101">
        <v>3.5000000000000003E-2</v>
      </c>
      <c r="S217" s="50">
        <v>0</v>
      </c>
      <c r="T217" s="50">
        <v>0</v>
      </c>
    </row>
    <row r="218" spans="1:20" ht="15.75" x14ac:dyDescent="0.25">
      <c r="A218" s="74"/>
      <c r="B218" s="46">
        <v>1</v>
      </c>
      <c r="C218" s="47">
        <v>4</v>
      </c>
      <c r="D218" s="47">
        <v>3</v>
      </c>
      <c r="E218" s="48">
        <v>4</v>
      </c>
      <c r="F218" s="48">
        <v>1</v>
      </c>
      <c r="G218" s="42">
        <v>3</v>
      </c>
      <c r="H218" s="42"/>
      <c r="I218" s="42"/>
      <c r="J218" s="49" t="s">
        <v>199</v>
      </c>
      <c r="K218" s="50">
        <v>2461686.0099999998</v>
      </c>
      <c r="L218" s="50">
        <v>810562</v>
      </c>
      <c r="M218" s="50">
        <v>1651124</v>
      </c>
      <c r="N218" s="50">
        <v>4923372.01</v>
      </c>
      <c r="O218" s="122">
        <v>0.03</v>
      </c>
      <c r="P218" s="50">
        <v>147701.16</v>
      </c>
      <c r="Q218" s="50">
        <v>5071073.17</v>
      </c>
      <c r="R218" s="101">
        <v>3.5000000000000003E-2</v>
      </c>
      <c r="S218" s="50">
        <v>177487.56</v>
      </c>
      <c r="T218" s="50">
        <v>5248560.7299999995</v>
      </c>
    </row>
    <row r="219" spans="1:20" ht="15.75" x14ac:dyDescent="0.25">
      <c r="A219" s="74"/>
      <c r="B219" s="46">
        <v>1</v>
      </c>
      <c r="C219" s="47">
        <v>4</v>
      </c>
      <c r="D219" s="47">
        <v>3</v>
      </c>
      <c r="E219" s="48">
        <v>4</v>
      </c>
      <c r="F219" s="48">
        <v>1</v>
      </c>
      <c r="G219" s="42">
        <v>4</v>
      </c>
      <c r="H219" s="42"/>
      <c r="I219" s="42"/>
      <c r="J219" s="49" t="s">
        <v>200</v>
      </c>
      <c r="K219" s="50">
        <v>0</v>
      </c>
      <c r="L219" s="50">
        <v>0</v>
      </c>
      <c r="M219" s="50">
        <v>0</v>
      </c>
      <c r="N219" s="50">
        <v>0</v>
      </c>
      <c r="O219" s="122">
        <v>0.03</v>
      </c>
      <c r="P219" s="50">
        <v>0</v>
      </c>
      <c r="Q219" s="50">
        <v>0</v>
      </c>
      <c r="R219" s="101">
        <v>3.5000000000000003E-2</v>
      </c>
      <c r="S219" s="50">
        <v>0</v>
      </c>
      <c r="T219" s="50">
        <v>0</v>
      </c>
    </row>
    <row r="220" spans="1:20" ht="15.75" x14ac:dyDescent="0.25">
      <c r="A220" s="74"/>
      <c r="B220" s="46">
        <v>1</v>
      </c>
      <c r="C220" s="47">
        <v>4</v>
      </c>
      <c r="D220" s="47">
        <v>3</v>
      </c>
      <c r="E220" s="48">
        <v>4</v>
      </c>
      <c r="F220" s="48">
        <v>1</v>
      </c>
      <c r="G220" s="42">
        <v>5</v>
      </c>
      <c r="H220" s="42"/>
      <c r="I220" s="42"/>
      <c r="J220" s="49" t="s">
        <v>201</v>
      </c>
      <c r="K220" s="50">
        <v>0</v>
      </c>
      <c r="L220" s="50">
        <v>0</v>
      </c>
      <c r="M220" s="50">
        <v>0</v>
      </c>
      <c r="N220" s="50">
        <v>0</v>
      </c>
      <c r="O220" s="122">
        <v>0.03</v>
      </c>
      <c r="P220" s="50">
        <v>0</v>
      </c>
      <c r="Q220" s="50">
        <v>0</v>
      </c>
      <c r="R220" s="101">
        <v>3.5000000000000003E-2</v>
      </c>
      <c r="S220" s="50">
        <v>0</v>
      </c>
      <c r="T220" s="50">
        <v>0</v>
      </c>
    </row>
    <row r="221" spans="1:20" ht="15.75" x14ac:dyDescent="0.25">
      <c r="A221" s="73">
        <v>2</v>
      </c>
      <c r="B221" s="39">
        <v>1</v>
      </c>
      <c r="C221" s="40">
        <v>4</v>
      </c>
      <c r="D221" s="40">
        <v>3</v>
      </c>
      <c r="E221" s="41">
        <v>4</v>
      </c>
      <c r="F221" s="41">
        <v>2</v>
      </c>
      <c r="G221" s="42"/>
      <c r="H221" s="42"/>
      <c r="I221" s="42"/>
      <c r="J221" s="43" t="s">
        <v>202</v>
      </c>
      <c r="K221" s="72">
        <v>0</v>
      </c>
      <c r="L221" s="72">
        <v>0</v>
      </c>
      <c r="M221" s="72">
        <v>0</v>
      </c>
      <c r="N221" s="72">
        <v>0</v>
      </c>
      <c r="O221" s="104"/>
      <c r="P221" s="72">
        <v>0</v>
      </c>
      <c r="Q221" s="72">
        <v>0</v>
      </c>
      <c r="R221" s="104"/>
      <c r="S221" s="72">
        <v>0</v>
      </c>
      <c r="T221" s="72">
        <v>0</v>
      </c>
    </row>
    <row r="222" spans="1:20" ht="15.75" x14ac:dyDescent="0.25">
      <c r="A222" s="74"/>
      <c r="B222" s="46">
        <v>1</v>
      </c>
      <c r="C222" s="47">
        <v>4</v>
      </c>
      <c r="D222" s="47">
        <v>3</v>
      </c>
      <c r="E222" s="48">
        <v>4</v>
      </c>
      <c r="F222" s="48">
        <v>2</v>
      </c>
      <c r="G222" s="42">
        <v>1</v>
      </c>
      <c r="H222" s="42"/>
      <c r="I222" s="42"/>
      <c r="J222" s="49" t="s">
        <v>202</v>
      </c>
      <c r="K222" s="50">
        <v>0</v>
      </c>
      <c r="L222" s="50">
        <v>0</v>
      </c>
      <c r="M222" s="50">
        <v>0</v>
      </c>
      <c r="N222" s="50">
        <v>0</v>
      </c>
      <c r="O222" s="122">
        <v>0.03</v>
      </c>
      <c r="P222" s="50">
        <v>0</v>
      </c>
      <c r="Q222" s="50">
        <v>0</v>
      </c>
      <c r="R222" s="101">
        <v>3.5000000000000003E-2</v>
      </c>
      <c r="S222" s="50">
        <v>0</v>
      </c>
      <c r="T222" s="50">
        <v>0</v>
      </c>
    </row>
    <row r="223" spans="1:20" ht="15.75" x14ac:dyDescent="0.25">
      <c r="A223" s="74"/>
      <c r="B223" s="46">
        <v>1</v>
      </c>
      <c r="C223" s="47">
        <v>4</v>
      </c>
      <c r="D223" s="47">
        <v>3</v>
      </c>
      <c r="E223" s="48">
        <v>4</v>
      </c>
      <c r="F223" s="48">
        <v>2</v>
      </c>
      <c r="G223" s="42">
        <v>2</v>
      </c>
      <c r="H223" s="42"/>
      <c r="I223" s="42"/>
      <c r="J223" s="49" t="s">
        <v>203</v>
      </c>
      <c r="K223" s="50">
        <v>0</v>
      </c>
      <c r="L223" s="50">
        <v>0</v>
      </c>
      <c r="M223" s="50">
        <v>0</v>
      </c>
      <c r="N223" s="50">
        <v>0</v>
      </c>
      <c r="O223" s="122">
        <v>0.03</v>
      </c>
      <c r="P223" s="50">
        <v>0</v>
      </c>
      <c r="Q223" s="50">
        <v>0</v>
      </c>
      <c r="R223" s="101">
        <v>3.5000000000000003E-2</v>
      </c>
      <c r="S223" s="50">
        <v>0</v>
      </c>
      <c r="T223" s="50">
        <v>0</v>
      </c>
    </row>
    <row r="224" spans="1:20" ht="15.75" x14ac:dyDescent="0.25">
      <c r="A224" s="73">
        <v>3</v>
      </c>
      <c r="B224" s="39">
        <v>1</v>
      </c>
      <c r="C224" s="40">
        <v>4</v>
      </c>
      <c r="D224" s="40">
        <v>3</v>
      </c>
      <c r="E224" s="41">
        <v>4</v>
      </c>
      <c r="F224" s="41">
        <v>3</v>
      </c>
      <c r="G224" s="55"/>
      <c r="H224" s="55"/>
      <c r="I224" s="42"/>
      <c r="J224" s="43" t="s">
        <v>204</v>
      </c>
      <c r="K224" s="72">
        <v>0</v>
      </c>
      <c r="L224" s="72">
        <v>0</v>
      </c>
      <c r="M224" s="72">
        <v>0</v>
      </c>
      <c r="N224" s="72">
        <v>0</v>
      </c>
      <c r="O224" s="104"/>
      <c r="P224" s="72">
        <v>0</v>
      </c>
      <c r="Q224" s="72">
        <v>0</v>
      </c>
      <c r="R224" s="104"/>
      <c r="S224" s="72">
        <v>0</v>
      </c>
      <c r="T224" s="72">
        <v>0</v>
      </c>
    </row>
    <row r="225" spans="1:20" ht="15.75" x14ac:dyDescent="0.25">
      <c r="A225" s="73"/>
      <c r="B225" s="39">
        <v>1</v>
      </c>
      <c r="C225" s="40">
        <v>4</v>
      </c>
      <c r="D225" s="40">
        <v>3</v>
      </c>
      <c r="E225" s="41">
        <v>4</v>
      </c>
      <c r="F225" s="41">
        <v>3</v>
      </c>
      <c r="G225" s="55">
        <v>1</v>
      </c>
      <c r="H225" s="42"/>
      <c r="I225" s="42"/>
      <c r="J225" s="43" t="s">
        <v>205</v>
      </c>
      <c r="K225" s="72">
        <v>0</v>
      </c>
      <c r="L225" s="72">
        <v>0</v>
      </c>
      <c r="M225" s="72">
        <v>0</v>
      </c>
      <c r="N225" s="72">
        <v>0</v>
      </c>
      <c r="O225" s="104"/>
      <c r="P225" s="72">
        <v>0</v>
      </c>
      <c r="Q225" s="72">
        <v>0</v>
      </c>
      <c r="R225" s="104"/>
      <c r="S225" s="72">
        <v>0</v>
      </c>
      <c r="T225" s="72">
        <v>0</v>
      </c>
    </row>
    <row r="226" spans="1:20" ht="15.75" x14ac:dyDescent="0.25">
      <c r="A226" s="74"/>
      <c r="B226" s="46">
        <v>1</v>
      </c>
      <c r="C226" s="47">
        <v>4</v>
      </c>
      <c r="D226" s="47">
        <v>3</v>
      </c>
      <c r="E226" s="48">
        <v>4</v>
      </c>
      <c r="F226" s="48">
        <v>3</v>
      </c>
      <c r="G226" s="42">
        <v>1</v>
      </c>
      <c r="H226" s="42">
        <v>1</v>
      </c>
      <c r="I226" s="42"/>
      <c r="J226" s="49" t="s">
        <v>206</v>
      </c>
      <c r="K226" s="50">
        <v>0</v>
      </c>
      <c r="L226" s="50">
        <v>0</v>
      </c>
      <c r="M226" s="50">
        <v>0</v>
      </c>
      <c r="N226" s="50">
        <v>0</v>
      </c>
      <c r="O226" s="122">
        <v>0.03</v>
      </c>
      <c r="P226" s="50">
        <v>0</v>
      </c>
      <c r="Q226" s="50">
        <v>0</v>
      </c>
      <c r="R226" s="101">
        <v>3.5000000000000003E-2</v>
      </c>
      <c r="S226" s="50">
        <v>0</v>
      </c>
      <c r="T226" s="50">
        <v>0</v>
      </c>
    </row>
    <row r="227" spans="1:20" ht="15.75" x14ac:dyDescent="0.25">
      <c r="A227" s="74"/>
      <c r="B227" s="46">
        <v>1</v>
      </c>
      <c r="C227" s="47">
        <v>4</v>
      </c>
      <c r="D227" s="47">
        <v>3</v>
      </c>
      <c r="E227" s="48">
        <v>4</v>
      </c>
      <c r="F227" s="48">
        <v>3</v>
      </c>
      <c r="G227" s="42">
        <v>1</v>
      </c>
      <c r="H227" s="42">
        <v>2</v>
      </c>
      <c r="I227" s="42"/>
      <c r="J227" s="49" t="s">
        <v>207</v>
      </c>
      <c r="K227" s="50">
        <v>0</v>
      </c>
      <c r="L227" s="50">
        <v>0</v>
      </c>
      <c r="M227" s="50">
        <v>0</v>
      </c>
      <c r="N227" s="50">
        <v>0</v>
      </c>
      <c r="O227" s="122">
        <v>0.03</v>
      </c>
      <c r="P227" s="50">
        <v>0</v>
      </c>
      <c r="Q227" s="50">
        <v>0</v>
      </c>
      <c r="R227" s="101">
        <v>3.5000000000000003E-2</v>
      </c>
      <c r="S227" s="50">
        <v>0</v>
      </c>
      <c r="T227" s="50">
        <v>0</v>
      </c>
    </row>
    <row r="228" spans="1:20" ht="15.75" x14ac:dyDescent="0.25">
      <c r="A228" s="74"/>
      <c r="B228" s="46">
        <v>1</v>
      </c>
      <c r="C228" s="47">
        <v>4</v>
      </c>
      <c r="D228" s="47">
        <v>3</v>
      </c>
      <c r="E228" s="48">
        <v>4</v>
      </c>
      <c r="F228" s="48">
        <v>3</v>
      </c>
      <c r="G228" s="42">
        <v>1</v>
      </c>
      <c r="H228" s="42">
        <v>3</v>
      </c>
      <c r="I228" s="42"/>
      <c r="J228" s="49" t="s">
        <v>208</v>
      </c>
      <c r="K228" s="50">
        <v>0</v>
      </c>
      <c r="L228" s="50">
        <v>0</v>
      </c>
      <c r="M228" s="50">
        <v>0</v>
      </c>
      <c r="N228" s="50">
        <v>0</v>
      </c>
      <c r="O228" s="122">
        <v>0.03</v>
      </c>
      <c r="P228" s="50">
        <v>0</v>
      </c>
      <c r="Q228" s="50">
        <v>0</v>
      </c>
      <c r="R228" s="101">
        <v>3.5000000000000003E-2</v>
      </c>
      <c r="S228" s="50">
        <v>0</v>
      </c>
      <c r="T228" s="50">
        <v>0</v>
      </c>
    </row>
    <row r="229" spans="1:20" ht="15.75" x14ac:dyDescent="0.25">
      <c r="A229" s="74"/>
      <c r="B229" s="46">
        <v>1</v>
      </c>
      <c r="C229" s="47">
        <v>4</v>
      </c>
      <c r="D229" s="47">
        <v>3</v>
      </c>
      <c r="E229" s="48">
        <v>4</v>
      </c>
      <c r="F229" s="48">
        <v>3</v>
      </c>
      <c r="G229" s="42">
        <v>1</v>
      </c>
      <c r="H229" s="42">
        <v>4</v>
      </c>
      <c r="I229" s="42"/>
      <c r="J229" s="49" t="s">
        <v>209</v>
      </c>
      <c r="K229" s="50">
        <v>0</v>
      </c>
      <c r="L229" s="50">
        <v>0</v>
      </c>
      <c r="M229" s="50">
        <v>0</v>
      </c>
      <c r="N229" s="50">
        <v>0</v>
      </c>
      <c r="O229" s="122">
        <v>0.03</v>
      </c>
      <c r="P229" s="50">
        <v>0</v>
      </c>
      <c r="Q229" s="50">
        <v>0</v>
      </c>
      <c r="R229" s="101">
        <v>3.5000000000000003E-2</v>
      </c>
      <c r="S229" s="50">
        <v>0</v>
      </c>
      <c r="T229" s="50">
        <v>0</v>
      </c>
    </row>
    <row r="230" spans="1:20" ht="15.75" x14ac:dyDescent="0.25">
      <c r="A230" s="74"/>
      <c r="B230" s="46">
        <v>1</v>
      </c>
      <c r="C230" s="47">
        <v>4</v>
      </c>
      <c r="D230" s="47">
        <v>3</v>
      </c>
      <c r="E230" s="48">
        <v>4</v>
      </c>
      <c r="F230" s="48">
        <v>3</v>
      </c>
      <c r="G230" s="42">
        <v>1</v>
      </c>
      <c r="H230" s="42">
        <v>5</v>
      </c>
      <c r="I230" s="42"/>
      <c r="J230" s="49" t="s">
        <v>210</v>
      </c>
      <c r="K230" s="50">
        <v>0</v>
      </c>
      <c r="L230" s="50">
        <v>0</v>
      </c>
      <c r="M230" s="50">
        <v>0</v>
      </c>
      <c r="N230" s="50">
        <v>0</v>
      </c>
      <c r="O230" s="122">
        <v>0.03</v>
      </c>
      <c r="P230" s="50">
        <v>0</v>
      </c>
      <c r="Q230" s="50">
        <v>0</v>
      </c>
      <c r="R230" s="101">
        <v>3.5000000000000003E-2</v>
      </c>
      <c r="S230" s="50">
        <v>0</v>
      </c>
      <c r="T230" s="50">
        <v>0</v>
      </c>
    </row>
    <row r="231" spans="1:20" ht="15.75" x14ac:dyDescent="0.25">
      <c r="A231" s="74"/>
      <c r="B231" s="39">
        <v>1</v>
      </c>
      <c r="C231" s="40">
        <v>4</v>
      </c>
      <c r="D231" s="40">
        <v>3</v>
      </c>
      <c r="E231" s="41">
        <v>4</v>
      </c>
      <c r="F231" s="41">
        <v>3</v>
      </c>
      <c r="G231" s="55">
        <v>2</v>
      </c>
      <c r="H231" s="42"/>
      <c r="I231" s="42"/>
      <c r="J231" s="43" t="s">
        <v>211</v>
      </c>
      <c r="K231" s="72">
        <v>0</v>
      </c>
      <c r="L231" s="72">
        <v>0</v>
      </c>
      <c r="M231" s="72">
        <v>0</v>
      </c>
      <c r="N231" s="72">
        <v>0</v>
      </c>
      <c r="O231" s="104"/>
      <c r="P231" s="72">
        <v>0</v>
      </c>
      <c r="Q231" s="72">
        <v>0</v>
      </c>
      <c r="R231" s="104"/>
      <c r="S231" s="72">
        <v>0</v>
      </c>
      <c r="T231" s="72">
        <v>0</v>
      </c>
    </row>
    <row r="232" spans="1:20" ht="15.75" x14ac:dyDescent="0.25">
      <c r="A232" s="74"/>
      <c r="B232" s="46">
        <v>1</v>
      </c>
      <c r="C232" s="47">
        <v>4</v>
      </c>
      <c r="D232" s="47">
        <v>3</v>
      </c>
      <c r="E232" s="48">
        <v>4</v>
      </c>
      <c r="F232" s="48">
        <v>3</v>
      </c>
      <c r="G232" s="42">
        <v>2</v>
      </c>
      <c r="H232" s="42">
        <v>1</v>
      </c>
      <c r="I232" s="42"/>
      <c r="J232" s="49" t="s">
        <v>212</v>
      </c>
      <c r="K232" s="50">
        <v>0</v>
      </c>
      <c r="L232" s="50">
        <v>0</v>
      </c>
      <c r="M232" s="50">
        <v>0</v>
      </c>
      <c r="N232" s="50">
        <v>0</v>
      </c>
      <c r="O232" s="122">
        <v>0.03</v>
      </c>
      <c r="P232" s="50">
        <v>0</v>
      </c>
      <c r="Q232" s="50">
        <v>0</v>
      </c>
      <c r="R232" s="101">
        <v>3.5000000000000003E-2</v>
      </c>
      <c r="S232" s="50">
        <v>0</v>
      </c>
      <c r="T232" s="50">
        <v>0</v>
      </c>
    </row>
    <row r="233" spans="1:20" ht="15.75" x14ac:dyDescent="0.25">
      <c r="A233" s="74"/>
      <c r="B233" s="46">
        <v>1</v>
      </c>
      <c r="C233" s="47">
        <v>4</v>
      </c>
      <c r="D233" s="47">
        <v>3</v>
      </c>
      <c r="E233" s="48">
        <v>4</v>
      </c>
      <c r="F233" s="48">
        <v>3</v>
      </c>
      <c r="G233" s="42">
        <v>2</v>
      </c>
      <c r="H233" s="42">
        <v>2</v>
      </c>
      <c r="I233" s="42"/>
      <c r="J233" s="49" t="s">
        <v>213</v>
      </c>
      <c r="K233" s="50">
        <v>0</v>
      </c>
      <c r="L233" s="50">
        <v>0</v>
      </c>
      <c r="M233" s="50">
        <v>0</v>
      </c>
      <c r="N233" s="50">
        <v>0</v>
      </c>
      <c r="O233" s="122">
        <v>0.03</v>
      </c>
      <c r="P233" s="50">
        <v>0</v>
      </c>
      <c r="Q233" s="50">
        <v>0</v>
      </c>
      <c r="R233" s="101">
        <v>3.5000000000000003E-2</v>
      </c>
      <c r="S233" s="50">
        <v>0</v>
      </c>
      <c r="T233" s="50">
        <v>0</v>
      </c>
    </row>
    <row r="234" spans="1:20" ht="15.75" x14ac:dyDescent="0.25">
      <c r="A234" s="74"/>
      <c r="B234" s="46">
        <v>1</v>
      </c>
      <c r="C234" s="47">
        <v>4</v>
      </c>
      <c r="D234" s="47">
        <v>3</v>
      </c>
      <c r="E234" s="48">
        <v>4</v>
      </c>
      <c r="F234" s="48">
        <v>3</v>
      </c>
      <c r="G234" s="42">
        <v>2</v>
      </c>
      <c r="H234" s="42">
        <v>3</v>
      </c>
      <c r="I234" s="42"/>
      <c r="J234" s="49" t="s">
        <v>214</v>
      </c>
      <c r="K234" s="50">
        <v>0</v>
      </c>
      <c r="L234" s="50">
        <v>0</v>
      </c>
      <c r="M234" s="50">
        <v>0</v>
      </c>
      <c r="N234" s="50">
        <v>0</v>
      </c>
      <c r="O234" s="122">
        <v>0.03</v>
      </c>
      <c r="P234" s="50">
        <v>0</v>
      </c>
      <c r="Q234" s="50">
        <v>0</v>
      </c>
      <c r="R234" s="101">
        <v>3.5000000000000003E-2</v>
      </c>
      <c r="S234" s="50">
        <v>0</v>
      </c>
      <c r="T234" s="50">
        <v>0</v>
      </c>
    </row>
    <row r="235" spans="1:20" ht="15.75" x14ac:dyDescent="0.25">
      <c r="A235" s="74"/>
      <c r="B235" s="46">
        <v>1</v>
      </c>
      <c r="C235" s="47">
        <v>4</v>
      </c>
      <c r="D235" s="47">
        <v>3</v>
      </c>
      <c r="E235" s="48">
        <v>4</v>
      </c>
      <c r="F235" s="48">
        <v>3</v>
      </c>
      <c r="G235" s="42">
        <v>2</v>
      </c>
      <c r="H235" s="42">
        <v>4</v>
      </c>
      <c r="I235" s="42"/>
      <c r="J235" s="49" t="s">
        <v>215</v>
      </c>
      <c r="K235" s="50">
        <v>0</v>
      </c>
      <c r="L235" s="50">
        <v>0</v>
      </c>
      <c r="M235" s="50">
        <v>0</v>
      </c>
      <c r="N235" s="50">
        <v>0</v>
      </c>
      <c r="O235" s="122">
        <v>0.03</v>
      </c>
      <c r="P235" s="50">
        <v>0</v>
      </c>
      <c r="Q235" s="50">
        <v>0</v>
      </c>
      <c r="R235" s="101">
        <v>3.5000000000000003E-2</v>
      </c>
      <c r="S235" s="50">
        <v>0</v>
      </c>
      <c r="T235" s="50">
        <v>0</v>
      </c>
    </row>
    <row r="236" spans="1:20" ht="15.75" x14ac:dyDescent="0.25">
      <c r="A236" s="74"/>
      <c r="B236" s="46">
        <v>1</v>
      </c>
      <c r="C236" s="47">
        <v>4</v>
      </c>
      <c r="D236" s="47">
        <v>3</v>
      </c>
      <c r="E236" s="48">
        <v>4</v>
      </c>
      <c r="F236" s="48">
        <v>3</v>
      </c>
      <c r="G236" s="42">
        <v>2</v>
      </c>
      <c r="H236" s="42">
        <v>5</v>
      </c>
      <c r="I236" s="42"/>
      <c r="J236" s="49" t="s">
        <v>216</v>
      </c>
      <c r="K236" s="50">
        <v>0</v>
      </c>
      <c r="L236" s="50">
        <v>0</v>
      </c>
      <c r="M236" s="50">
        <v>0</v>
      </c>
      <c r="N236" s="50">
        <v>0</v>
      </c>
      <c r="O236" s="122">
        <v>0.03</v>
      </c>
      <c r="P236" s="50">
        <v>0</v>
      </c>
      <c r="Q236" s="50">
        <v>0</v>
      </c>
      <c r="R236" s="101">
        <v>3.5000000000000003E-2</v>
      </c>
      <c r="S236" s="50">
        <v>0</v>
      </c>
      <c r="T236" s="50">
        <v>0</v>
      </c>
    </row>
    <row r="237" spans="1:20" ht="15.75" x14ac:dyDescent="0.25">
      <c r="A237" s="74"/>
      <c r="B237" s="46">
        <v>1</v>
      </c>
      <c r="C237" s="47">
        <v>4</v>
      </c>
      <c r="D237" s="47">
        <v>3</v>
      </c>
      <c r="E237" s="48">
        <v>4</v>
      </c>
      <c r="F237" s="48">
        <v>3</v>
      </c>
      <c r="G237" s="42">
        <v>2</v>
      </c>
      <c r="H237" s="42">
        <v>6</v>
      </c>
      <c r="I237" s="42"/>
      <c r="J237" s="49" t="s">
        <v>217</v>
      </c>
      <c r="K237" s="50">
        <v>0</v>
      </c>
      <c r="L237" s="50">
        <v>0</v>
      </c>
      <c r="M237" s="50">
        <v>0</v>
      </c>
      <c r="N237" s="50">
        <v>0</v>
      </c>
      <c r="O237" s="122">
        <v>0.03</v>
      </c>
      <c r="P237" s="50">
        <v>0</v>
      </c>
      <c r="Q237" s="50">
        <v>0</v>
      </c>
      <c r="R237" s="101">
        <v>3.5000000000000003E-2</v>
      </c>
      <c r="S237" s="50">
        <v>0</v>
      </c>
      <c r="T237" s="50">
        <v>0</v>
      </c>
    </row>
    <row r="238" spans="1:20" ht="15.75" x14ac:dyDescent="0.25">
      <c r="A238" s="74"/>
      <c r="B238" s="46">
        <v>1</v>
      </c>
      <c r="C238" s="47">
        <v>4</v>
      </c>
      <c r="D238" s="47">
        <v>3</v>
      </c>
      <c r="E238" s="48">
        <v>4</v>
      </c>
      <c r="F238" s="48">
        <v>3</v>
      </c>
      <c r="G238" s="42">
        <v>2</v>
      </c>
      <c r="H238" s="42">
        <v>7</v>
      </c>
      <c r="I238" s="42"/>
      <c r="J238" s="49" t="s">
        <v>218</v>
      </c>
      <c r="K238" s="50">
        <v>0</v>
      </c>
      <c r="L238" s="50">
        <v>0</v>
      </c>
      <c r="M238" s="50">
        <v>0</v>
      </c>
      <c r="N238" s="50">
        <v>0</v>
      </c>
      <c r="O238" s="122">
        <v>0.03</v>
      </c>
      <c r="P238" s="50">
        <v>0</v>
      </c>
      <c r="Q238" s="50">
        <v>0</v>
      </c>
      <c r="R238" s="101">
        <v>3.5000000000000003E-2</v>
      </c>
      <c r="S238" s="50">
        <v>0</v>
      </c>
      <c r="T238" s="50">
        <v>0</v>
      </c>
    </row>
    <row r="239" spans="1:20" ht="15.75" x14ac:dyDescent="0.25">
      <c r="A239" s="74"/>
      <c r="B239" s="46">
        <v>1</v>
      </c>
      <c r="C239" s="47">
        <v>4</v>
      </c>
      <c r="D239" s="47">
        <v>3</v>
      </c>
      <c r="E239" s="48">
        <v>4</v>
      </c>
      <c r="F239" s="48">
        <v>3</v>
      </c>
      <c r="G239" s="42">
        <v>2</v>
      </c>
      <c r="H239" s="42">
        <v>8</v>
      </c>
      <c r="I239" s="42"/>
      <c r="J239" s="49" t="s">
        <v>219</v>
      </c>
      <c r="K239" s="50">
        <v>0</v>
      </c>
      <c r="L239" s="50">
        <v>0</v>
      </c>
      <c r="M239" s="50">
        <v>0</v>
      </c>
      <c r="N239" s="50">
        <v>0</v>
      </c>
      <c r="O239" s="122">
        <v>0.03</v>
      </c>
      <c r="P239" s="50">
        <v>0</v>
      </c>
      <c r="Q239" s="50">
        <v>0</v>
      </c>
      <c r="R239" s="101">
        <v>3.5000000000000003E-2</v>
      </c>
      <c r="S239" s="50">
        <v>0</v>
      </c>
      <c r="T239" s="50">
        <v>0</v>
      </c>
    </row>
    <row r="240" spans="1:20" ht="15.75" x14ac:dyDescent="0.25">
      <c r="A240" s="74"/>
      <c r="B240" s="46">
        <v>1</v>
      </c>
      <c r="C240" s="47">
        <v>4</v>
      </c>
      <c r="D240" s="47">
        <v>3</v>
      </c>
      <c r="E240" s="48">
        <v>4</v>
      </c>
      <c r="F240" s="48">
        <v>3</v>
      </c>
      <c r="G240" s="42">
        <v>2</v>
      </c>
      <c r="H240" s="42">
        <v>9</v>
      </c>
      <c r="I240" s="42"/>
      <c r="J240" s="49" t="s">
        <v>220</v>
      </c>
      <c r="K240" s="50">
        <v>0</v>
      </c>
      <c r="L240" s="50">
        <v>0</v>
      </c>
      <c r="M240" s="50">
        <v>0</v>
      </c>
      <c r="N240" s="50">
        <v>0</v>
      </c>
      <c r="O240" s="122">
        <v>0.03</v>
      </c>
      <c r="P240" s="50">
        <v>0</v>
      </c>
      <c r="Q240" s="50">
        <v>0</v>
      </c>
      <c r="R240" s="101">
        <v>3.5000000000000003E-2</v>
      </c>
      <c r="S240" s="50">
        <v>0</v>
      </c>
      <c r="T240" s="50">
        <v>0</v>
      </c>
    </row>
    <row r="241" spans="1:20" ht="15.75" x14ac:dyDescent="0.25">
      <c r="A241" s="74"/>
      <c r="B241" s="39">
        <v>1</v>
      </c>
      <c r="C241" s="40">
        <v>4</v>
      </c>
      <c r="D241" s="40">
        <v>3</v>
      </c>
      <c r="E241" s="41">
        <v>4</v>
      </c>
      <c r="F241" s="41">
        <v>3</v>
      </c>
      <c r="G241" s="55">
        <v>3</v>
      </c>
      <c r="H241" s="42"/>
      <c r="I241" s="42"/>
      <c r="J241" s="43" t="s">
        <v>221</v>
      </c>
      <c r="K241" s="72">
        <v>0</v>
      </c>
      <c r="L241" s="72">
        <v>0</v>
      </c>
      <c r="M241" s="72">
        <v>0</v>
      </c>
      <c r="N241" s="72">
        <v>0</v>
      </c>
      <c r="O241" s="122">
        <v>0.03</v>
      </c>
      <c r="P241" s="86">
        <v>0</v>
      </c>
      <c r="Q241" s="72">
        <v>0</v>
      </c>
      <c r="R241" s="101">
        <v>3.5000000000000003E-2</v>
      </c>
      <c r="S241" s="86">
        <v>0</v>
      </c>
      <c r="T241" s="72">
        <v>0</v>
      </c>
    </row>
    <row r="242" spans="1:20" ht="15.75" x14ac:dyDescent="0.25">
      <c r="A242" s="74"/>
      <c r="B242" s="39">
        <v>1</v>
      </c>
      <c r="C242" s="40">
        <v>4</v>
      </c>
      <c r="D242" s="40">
        <v>3</v>
      </c>
      <c r="E242" s="41">
        <v>4</v>
      </c>
      <c r="F242" s="41">
        <v>3</v>
      </c>
      <c r="G242" s="55">
        <v>4</v>
      </c>
      <c r="H242" s="42"/>
      <c r="I242" s="42"/>
      <c r="J242" s="43" t="s">
        <v>222</v>
      </c>
      <c r="K242" s="72">
        <v>0</v>
      </c>
      <c r="L242" s="72">
        <v>0</v>
      </c>
      <c r="M242" s="72">
        <v>0</v>
      </c>
      <c r="N242" s="72">
        <v>0</v>
      </c>
      <c r="O242" s="122">
        <v>0.03</v>
      </c>
      <c r="P242" s="86">
        <v>0</v>
      </c>
      <c r="Q242" s="72">
        <v>0</v>
      </c>
      <c r="R242" s="101">
        <v>3.5000000000000003E-2</v>
      </c>
      <c r="S242" s="86">
        <v>0</v>
      </c>
      <c r="T242" s="72">
        <v>0</v>
      </c>
    </row>
    <row r="243" spans="1:20" ht="15.75" x14ac:dyDescent="0.25">
      <c r="A243" s="74"/>
      <c r="B243" s="39">
        <v>1</v>
      </c>
      <c r="C243" s="40">
        <v>4</v>
      </c>
      <c r="D243" s="40">
        <v>3</v>
      </c>
      <c r="E243" s="41">
        <v>4</v>
      </c>
      <c r="F243" s="41">
        <v>3</v>
      </c>
      <c r="G243" s="55">
        <v>5</v>
      </c>
      <c r="H243" s="42"/>
      <c r="I243" s="42"/>
      <c r="J243" s="43" t="s">
        <v>223</v>
      </c>
      <c r="K243" s="72">
        <v>0</v>
      </c>
      <c r="L243" s="72">
        <v>0</v>
      </c>
      <c r="M243" s="72">
        <v>0</v>
      </c>
      <c r="N243" s="72">
        <v>0</v>
      </c>
      <c r="O243" s="122">
        <v>0.03</v>
      </c>
      <c r="P243" s="86">
        <v>0</v>
      </c>
      <c r="Q243" s="72">
        <v>0</v>
      </c>
      <c r="R243" s="101">
        <v>3.5000000000000003E-2</v>
      </c>
      <c r="S243" s="86">
        <v>0</v>
      </c>
      <c r="T243" s="72">
        <v>0</v>
      </c>
    </row>
    <row r="244" spans="1:20" ht="15.75" x14ac:dyDescent="0.25">
      <c r="A244" s="74"/>
      <c r="B244" s="39">
        <v>1</v>
      </c>
      <c r="C244" s="40">
        <v>4</v>
      </c>
      <c r="D244" s="40">
        <v>3</v>
      </c>
      <c r="E244" s="41">
        <v>4</v>
      </c>
      <c r="F244" s="41">
        <v>3</v>
      </c>
      <c r="G244" s="55">
        <v>6</v>
      </c>
      <c r="H244" s="42"/>
      <c r="I244" s="42"/>
      <c r="J244" s="43" t="s">
        <v>224</v>
      </c>
      <c r="K244" s="72">
        <v>0</v>
      </c>
      <c r="L244" s="72">
        <v>0</v>
      </c>
      <c r="M244" s="72">
        <v>0</v>
      </c>
      <c r="N244" s="72">
        <v>0</v>
      </c>
      <c r="O244" s="122">
        <v>0.03</v>
      </c>
      <c r="P244" s="86">
        <v>0</v>
      </c>
      <c r="Q244" s="72">
        <v>0</v>
      </c>
      <c r="R244" s="101">
        <v>3.5000000000000003E-2</v>
      </c>
      <c r="S244" s="86">
        <v>0</v>
      </c>
      <c r="T244" s="72">
        <v>0</v>
      </c>
    </row>
    <row r="245" spans="1:20" ht="15.75" x14ac:dyDescent="0.25">
      <c r="A245" s="73">
        <v>4</v>
      </c>
      <c r="B245" s="39">
        <v>1</v>
      </c>
      <c r="C245" s="40">
        <v>4</v>
      </c>
      <c r="D245" s="40">
        <v>3</v>
      </c>
      <c r="E245" s="41">
        <v>4</v>
      </c>
      <c r="F245" s="41">
        <v>4</v>
      </c>
      <c r="G245" s="42"/>
      <c r="H245" s="42"/>
      <c r="I245" s="42"/>
      <c r="J245" s="43" t="s">
        <v>225</v>
      </c>
      <c r="K245" s="72">
        <v>0</v>
      </c>
      <c r="L245" s="72">
        <v>0</v>
      </c>
      <c r="M245" s="72">
        <v>0</v>
      </c>
      <c r="N245" s="72">
        <v>0</v>
      </c>
      <c r="O245" s="104"/>
      <c r="P245" s="72">
        <v>0</v>
      </c>
      <c r="Q245" s="72">
        <v>0</v>
      </c>
      <c r="R245" s="104"/>
      <c r="S245" s="72">
        <v>0</v>
      </c>
      <c r="T245" s="72">
        <v>0</v>
      </c>
    </row>
    <row r="246" spans="1:20" ht="15.75" x14ac:dyDescent="0.25">
      <c r="A246" s="74"/>
      <c r="B246" s="39">
        <v>1</v>
      </c>
      <c r="C246" s="40">
        <v>4</v>
      </c>
      <c r="D246" s="40">
        <v>3</v>
      </c>
      <c r="E246" s="41">
        <v>4</v>
      </c>
      <c r="F246" s="41">
        <v>4</v>
      </c>
      <c r="G246" s="55">
        <v>1</v>
      </c>
      <c r="H246" s="42"/>
      <c r="I246" s="42"/>
      <c r="J246" s="43" t="s">
        <v>226</v>
      </c>
      <c r="K246" s="72">
        <v>0</v>
      </c>
      <c r="L246" s="72">
        <v>0</v>
      </c>
      <c r="M246" s="72">
        <v>0</v>
      </c>
      <c r="N246" s="72">
        <v>0</v>
      </c>
      <c r="O246" s="104"/>
      <c r="P246" s="72">
        <v>0</v>
      </c>
      <c r="Q246" s="72">
        <v>0</v>
      </c>
      <c r="R246" s="104"/>
      <c r="S246" s="72">
        <v>0</v>
      </c>
      <c r="T246" s="72">
        <v>0</v>
      </c>
    </row>
    <row r="247" spans="1:20" ht="15.75" x14ac:dyDescent="0.25">
      <c r="A247" s="74"/>
      <c r="B247" s="46">
        <v>1</v>
      </c>
      <c r="C247" s="47">
        <v>4</v>
      </c>
      <c r="D247" s="47">
        <v>3</v>
      </c>
      <c r="E247" s="48">
        <v>4</v>
      </c>
      <c r="F247" s="48">
        <v>4</v>
      </c>
      <c r="G247" s="42">
        <v>1</v>
      </c>
      <c r="H247" s="42">
        <v>1</v>
      </c>
      <c r="I247" s="42"/>
      <c r="J247" s="49" t="s">
        <v>227</v>
      </c>
      <c r="K247" s="50">
        <v>0</v>
      </c>
      <c r="L247" s="50">
        <v>0</v>
      </c>
      <c r="M247" s="50">
        <v>0</v>
      </c>
      <c r="N247" s="50">
        <v>0</v>
      </c>
      <c r="O247" s="122">
        <v>0.03</v>
      </c>
      <c r="P247" s="50">
        <v>0</v>
      </c>
      <c r="Q247" s="50">
        <v>0</v>
      </c>
      <c r="R247" s="101">
        <v>3.5000000000000003E-2</v>
      </c>
      <c r="S247" s="50">
        <v>0</v>
      </c>
      <c r="T247" s="50">
        <v>0</v>
      </c>
    </row>
    <row r="248" spans="1:20" ht="15.75" x14ac:dyDescent="0.25">
      <c r="A248" s="74"/>
      <c r="B248" s="46">
        <v>1</v>
      </c>
      <c r="C248" s="47">
        <v>4</v>
      </c>
      <c r="D248" s="47">
        <v>3</v>
      </c>
      <c r="E248" s="48">
        <v>4</v>
      </c>
      <c r="F248" s="48">
        <v>4</v>
      </c>
      <c r="G248" s="42">
        <v>1</v>
      </c>
      <c r="H248" s="42">
        <v>2</v>
      </c>
      <c r="I248" s="42"/>
      <c r="J248" s="49" t="s">
        <v>228</v>
      </c>
      <c r="K248" s="50">
        <v>0</v>
      </c>
      <c r="L248" s="50">
        <v>0</v>
      </c>
      <c r="M248" s="50">
        <v>0</v>
      </c>
      <c r="N248" s="50">
        <v>0</v>
      </c>
      <c r="O248" s="122">
        <v>0.03</v>
      </c>
      <c r="P248" s="50">
        <v>0</v>
      </c>
      <c r="Q248" s="50">
        <v>0</v>
      </c>
      <c r="R248" s="101">
        <v>3.5000000000000003E-2</v>
      </c>
      <c r="S248" s="50">
        <v>0</v>
      </c>
      <c r="T248" s="50">
        <v>0</v>
      </c>
    </row>
    <row r="249" spans="1:20" ht="15.75" x14ac:dyDescent="0.25">
      <c r="A249" s="74"/>
      <c r="B249" s="46">
        <v>1</v>
      </c>
      <c r="C249" s="47">
        <v>4</v>
      </c>
      <c r="D249" s="47">
        <v>3</v>
      </c>
      <c r="E249" s="48">
        <v>4</v>
      </c>
      <c r="F249" s="48">
        <v>4</v>
      </c>
      <c r="G249" s="42">
        <v>1</v>
      </c>
      <c r="H249" s="42">
        <v>3</v>
      </c>
      <c r="I249" s="42"/>
      <c r="J249" s="49" t="s">
        <v>229</v>
      </c>
      <c r="K249" s="50">
        <v>0</v>
      </c>
      <c r="L249" s="50">
        <v>0</v>
      </c>
      <c r="M249" s="50">
        <v>0</v>
      </c>
      <c r="N249" s="50">
        <v>0</v>
      </c>
      <c r="O249" s="122">
        <v>0.03</v>
      </c>
      <c r="P249" s="50">
        <v>0</v>
      </c>
      <c r="Q249" s="50">
        <v>0</v>
      </c>
      <c r="R249" s="101">
        <v>3.5000000000000003E-2</v>
      </c>
      <c r="S249" s="50">
        <v>0</v>
      </c>
      <c r="T249" s="50">
        <v>0</v>
      </c>
    </row>
    <row r="250" spans="1:20" ht="15.75" x14ac:dyDescent="0.25">
      <c r="A250" s="74"/>
      <c r="B250" s="46">
        <v>1</v>
      </c>
      <c r="C250" s="47">
        <v>4</v>
      </c>
      <c r="D250" s="47">
        <v>3</v>
      </c>
      <c r="E250" s="48">
        <v>4</v>
      </c>
      <c r="F250" s="48">
        <v>4</v>
      </c>
      <c r="G250" s="42">
        <v>1</v>
      </c>
      <c r="H250" s="42">
        <v>4</v>
      </c>
      <c r="I250" s="42"/>
      <c r="J250" s="49" t="s">
        <v>230</v>
      </c>
      <c r="K250" s="50">
        <v>0</v>
      </c>
      <c r="L250" s="50">
        <v>0</v>
      </c>
      <c r="M250" s="50">
        <v>0</v>
      </c>
      <c r="N250" s="50">
        <v>0</v>
      </c>
      <c r="O250" s="122">
        <v>0.03</v>
      </c>
      <c r="P250" s="50">
        <v>0</v>
      </c>
      <c r="Q250" s="50">
        <v>0</v>
      </c>
      <c r="R250" s="101">
        <v>3.5000000000000003E-2</v>
      </c>
      <c r="S250" s="50">
        <v>0</v>
      </c>
      <c r="T250" s="50">
        <v>0</v>
      </c>
    </row>
    <row r="251" spans="1:20" ht="15.75" x14ac:dyDescent="0.25">
      <c r="A251" s="74"/>
      <c r="B251" s="46">
        <v>1</v>
      </c>
      <c r="C251" s="47">
        <v>4</v>
      </c>
      <c r="D251" s="47">
        <v>3</v>
      </c>
      <c r="E251" s="48">
        <v>4</v>
      </c>
      <c r="F251" s="48">
        <v>4</v>
      </c>
      <c r="G251" s="42">
        <v>1</v>
      </c>
      <c r="H251" s="42">
        <v>5</v>
      </c>
      <c r="I251" s="42"/>
      <c r="J251" s="49" t="s">
        <v>231</v>
      </c>
      <c r="K251" s="50">
        <v>0</v>
      </c>
      <c r="L251" s="50">
        <v>0</v>
      </c>
      <c r="M251" s="50">
        <v>0</v>
      </c>
      <c r="N251" s="50">
        <v>0</v>
      </c>
      <c r="O251" s="122">
        <v>0.03</v>
      </c>
      <c r="P251" s="50">
        <v>0</v>
      </c>
      <c r="Q251" s="50">
        <v>0</v>
      </c>
      <c r="R251" s="101">
        <v>3.5000000000000003E-2</v>
      </c>
      <c r="S251" s="50">
        <v>0</v>
      </c>
      <c r="T251" s="50">
        <v>0</v>
      </c>
    </row>
    <row r="252" spans="1:20" ht="15.75" x14ac:dyDescent="0.25">
      <c r="A252" s="74"/>
      <c r="B252" s="46">
        <v>1</v>
      </c>
      <c r="C252" s="47">
        <v>4</v>
      </c>
      <c r="D252" s="47">
        <v>3</v>
      </c>
      <c r="E252" s="48">
        <v>4</v>
      </c>
      <c r="F252" s="48">
        <v>4</v>
      </c>
      <c r="G252" s="42">
        <v>1</v>
      </c>
      <c r="H252" s="42">
        <v>6</v>
      </c>
      <c r="I252" s="42"/>
      <c r="J252" s="49" t="s">
        <v>232</v>
      </c>
      <c r="K252" s="50">
        <v>0</v>
      </c>
      <c r="L252" s="50">
        <v>0</v>
      </c>
      <c r="M252" s="50">
        <v>0</v>
      </c>
      <c r="N252" s="50">
        <v>0</v>
      </c>
      <c r="O252" s="122">
        <v>0.03</v>
      </c>
      <c r="P252" s="50">
        <v>0</v>
      </c>
      <c r="Q252" s="50">
        <v>0</v>
      </c>
      <c r="R252" s="101">
        <v>3.5000000000000003E-2</v>
      </c>
      <c r="S252" s="50">
        <v>0</v>
      </c>
      <c r="T252" s="50">
        <v>0</v>
      </c>
    </row>
    <row r="253" spans="1:20" ht="15.75" x14ac:dyDescent="0.25">
      <c r="A253" s="74"/>
      <c r="B253" s="46">
        <v>1</v>
      </c>
      <c r="C253" s="47">
        <v>4</v>
      </c>
      <c r="D253" s="47">
        <v>3</v>
      </c>
      <c r="E253" s="48">
        <v>4</v>
      </c>
      <c r="F253" s="48">
        <v>4</v>
      </c>
      <c r="G253" s="42">
        <v>1</v>
      </c>
      <c r="H253" s="42">
        <v>7</v>
      </c>
      <c r="I253" s="42"/>
      <c r="J253" s="49" t="s">
        <v>233</v>
      </c>
      <c r="K253" s="50">
        <v>0</v>
      </c>
      <c r="L253" s="50">
        <v>0</v>
      </c>
      <c r="M253" s="50">
        <v>0</v>
      </c>
      <c r="N253" s="50">
        <v>0</v>
      </c>
      <c r="O253" s="122">
        <v>0.03</v>
      </c>
      <c r="P253" s="50">
        <v>0</v>
      </c>
      <c r="Q253" s="50">
        <v>0</v>
      </c>
      <c r="R253" s="101">
        <v>3.5000000000000003E-2</v>
      </c>
      <c r="S253" s="50">
        <v>0</v>
      </c>
      <c r="T253" s="50">
        <v>0</v>
      </c>
    </row>
    <row r="254" spans="1:20" ht="15.75" x14ac:dyDescent="0.25">
      <c r="A254" s="74"/>
      <c r="B254" s="46">
        <v>1</v>
      </c>
      <c r="C254" s="47">
        <v>4</v>
      </c>
      <c r="D254" s="47">
        <v>3</v>
      </c>
      <c r="E254" s="48">
        <v>4</v>
      </c>
      <c r="F254" s="48">
        <v>4</v>
      </c>
      <c r="G254" s="42">
        <v>1</v>
      </c>
      <c r="H254" s="42">
        <v>8</v>
      </c>
      <c r="I254" s="42"/>
      <c r="J254" s="49" t="s">
        <v>234</v>
      </c>
      <c r="K254" s="50">
        <v>0</v>
      </c>
      <c r="L254" s="50">
        <v>0</v>
      </c>
      <c r="M254" s="50">
        <v>0</v>
      </c>
      <c r="N254" s="50">
        <v>0</v>
      </c>
      <c r="O254" s="122">
        <v>0.03</v>
      </c>
      <c r="P254" s="50">
        <v>0</v>
      </c>
      <c r="Q254" s="50">
        <v>0</v>
      </c>
      <c r="R254" s="101">
        <v>3.5000000000000003E-2</v>
      </c>
      <c r="S254" s="50">
        <v>0</v>
      </c>
      <c r="T254" s="50">
        <v>0</v>
      </c>
    </row>
    <row r="255" spans="1:20" ht="15.75" x14ac:dyDescent="0.25">
      <c r="A255" s="74"/>
      <c r="B255" s="39">
        <v>1</v>
      </c>
      <c r="C255" s="40">
        <v>4</v>
      </c>
      <c r="D255" s="40">
        <v>3</v>
      </c>
      <c r="E255" s="41">
        <v>4</v>
      </c>
      <c r="F255" s="41">
        <v>4</v>
      </c>
      <c r="G255" s="55">
        <v>2</v>
      </c>
      <c r="H255" s="42"/>
      <c r="I255" s="42"/>
      <c r="J255" s="43" t="s">
        <v>235</v>
      </c>
      <c r="K255" s="72">
        <v>0</v>
      </c>
      <c r="L255" s="72">
        <v>0</v>
      </c>
      <c r="M255" s="72">
        <v>0</v>
      </c>
      <c r="N255" s="72">
        <v>0</v>
      </c>
      <c r="O255" s="104"/>
      <c r="P255" s="72">
        <v>0</v>
      </c>
      <c r="Q255" s="72">
        <v>0</v>
      </c>
      <c r="R255" s="104"/>
      <c r="S255" s="72">
        <v>0</v>
      </c>
      <c r="T255" s="72">
        <v>0</v>
      </c>
    </row>
    <row r="256" spans="1:20" ht="15.75" x14ac:dyDescent="0.25">
      <c r="A256" s="74"/>
      <c r="B256" s="46">
        <v>1</v>
      </c>
      <c r="C256" s="47">
        <v>4</v>
      </c>
      <c r="D256" s="47">
        <v>3</v>
      </c>
      <c r="E256" s="48">
        <v>4</v>
      </c>
      <c r="F256" s="48">
        <v>4</v>
      </c>
      <c r="G256" s="42">
        <v>2</v>
      </c>
      <c r="H256" s="42">
        <v>1</v>
      </c>
      <c r="I256" s="42"/>
      <c r="J256" s="49" t="s">
        <v>236</v>
      </c>
      <c r="K256" s="50">
        <v>0</v>
      </c>
      <c r="L256" s="50">
        <v>0</v>
      </c>
      <c r="M256" s="50">
        <v>0</v>
      </c>
      <c r="N256" s="50">
        <v>0</v>
      </c>
      <c r="O256" s="122">
        <v>0.03</v>
      </c>
      <c r="P256" s="50">
        <v>0</v>
      </c>
      <c r="Q256" s="50">
        <v>0</v>
      </c>
      <c r="R256" s="101">
        <v>3.5000000000000003E-2</v>
      </c>
      <c r="S256" s="50">
        <v>0</v>
      </c>
      <c r="T256" s="50">
        <v>0</v>
      </c>
    </row>
    <row r="257" spans="1:20" ht="15.75" x14ac:dyDescent="0.25">
      <c r="A257" s="74"/>
      <c r="B257" s="46">
        <v>1</v>
      </c>
      <c r="C257" s="47">
        <v>4</v>
      </c>
      <c r="D257" s="47">
        <v>3</v>
      </c>
      <c r="E257" s="48">
        <v>4</v>
      </c>
      <c r="F257" s="48">
        <v>4</v>
      </c>
      <c r="G257" s="42">
        <v>2</v>
      </c>
      <c r="H257" s="42">
        <v>2</v>
      </c>
      <c r="I257" s="42"/>
      <c r="J257" s="49" t="s">
        <v>237</v>
      </c>
      <c r="K257" s="50">
        <v>0</v>
      </c>
      <c r="L257" s="50">
        <v>0</v>
      </c>
      <c r="M257" s="50">
        <v>0</v>
      </c>
      <c r="N257" s="50">
        <v>0</v>
      </c>
      <c r="O257" s="122">
        <v>0.03</v>
      </c>
      <c r="P257" s="50">
        <v>0</v>
      </c>
      <c r="Q257" s="50">
        <v>0</v>
      </c>
      <c r="R257" s="101">
        <v>3.5000000000000003E-2</v>
      </c>
      <c r="S257" s="50">
        <v>0</v>
      </c>
      <c r="T257" s="50">
        <v>0</v>
      </c>
    </row>
    <row r="258" spans="1:20" ht="15.75" x14ac:dyDescent="0.25">
      <c r="A258" s="74"/>
      <c r="B258" s="46">
        <v>1</v>
      </c>
      <c r="C258" s="47">
        <v>4</v>
      </c>
      <c r="D258" s="47">
        <v>3</v>
      </c>
      <c r="E258" s="48">
        <v>4</v>
      </c>
      <c r="F258" s="48">
        <v>4</v>
      </c>
      <c r="G258" s="42">
        <v>2</v>
      </c>
      <c r="H258" s="42">
        <v>3</v>
      </c>
      <c r="I258" s="42"/>
      <c r="J258" s="49" t="s">
        <v>238</v>
      </c>
      <c r="K258" s="50">
        <v>0</v>
      </c>
      <c r="L258" s="50">
        <v>0</v>
      </c>
      <c r="M258" s="50">
        <v>0</v>
      </c>
      <c r="N258" s="50">
        <v>0</v>
      </c>
      <c r="O258" s="122">
        <v>0.03</v>
      </c>
      <c r="P258" s="50">
        <v>0</v>
      </c>
      <c r="Q258" s="50">
        <v>0</v>
      </c>
      <c r="R258" s="101">
        <v>3.5000000000000003E-2</v>
      </c>
      <c r="S258" s="50">
        <v>0</v>
      </c>
      <c r="T258" s="50">
        <v>0</v>
      </c>
    </row>
    <row r="259" spans="1:20" ht="25.5" x14ac:dyDescent="0.25">
      <c r="A259" s="74"/>
      <c r="B259" s="46">
        <v>1</v>
      </c>
      <c r="C259" s="40">
        <v>4</v>
      </c>
      <c r="D259" s="40">
        <v>3</v>
      </c>
      <c r="E259" s="41">
        <v>4</v>
      </c>
      <c r="F259" s="41">
        <v>4</v>
      </c>
      <c r="G259" s="55">
        <v>3</v>
      </c>
      <c r="H259" s="42"/>
      <c r="I259" s="42"/>
      <c r="J259" s="57" t="s">
        <v>239</v>
      </c>
      <c r="K259" s="72">
        <v>0</v>
      </c>
      <c r="L259" s="72">
        <v>0</v>
      </c>
      <c r="M259" s="72">
        <v>0</v>
      </c>
      <c r="N259" s="72">
        <v>0</v>
      </c>
      <c r="O259" s="122">
        <v>0.03</v>
      </c>
      <c r="P259" s="86">
        <v>0</v>
      </c>
      <c r="Q259" s="72">
        <v>0</v>
      </c>
      <c r="R259" s="101">
        <v>3.5000000000000003E-2</v>
      </c>
      <c r="S259" s="86">
        <v>0</v>
      </c>
      <c r="T259" s="72">
        <v>0</v>
      </c>
    </row>
    <row r="260" spans="1:20" ht="15.75" x14ac:dyDescent="0.25">
      <c r="A260" s="74"/>
      <c r="B260" s="46">
        <v>1</v>
      </c>
      <c r="C260" s="40">
        <v>4</v>
      </c>
      <c r="D260" s="40">
        <v>3</v>
      </c>
      <c r="E260" s="41">
        <v>4</v>
      </c>
      <c r="F260" s="41">
        <v>4</v>
      </c>
      <c r="G260" s="55">
        <v>4</v>
      </c>
      <c r="H260" s="42"/>
      <c r="I260" s="42"/>
      <c r="J260" s="43" t="s">
        <v>240</v>
      </c>
      <c r="K260" s="72">
        <v>0</v>
      </c>
      <c r="L260" s="72">
        <v>0</v>
      </c>
      <c r="M260" s="72">
        <v>0</v>
      </c>
      <c r="N260" s="72">
        <v>0</v>
      </c>
      <c r="O260" s="122">
        <v>0.03</v>
      </c>
      <c r="P260" s="86">
        <v>0</v>
      </c>
      <c r="Q260" s="72">
        <v>0</v>
      </c>
      <c r="R260" s="101">
        <v>3.5000000000000003E-2</v>
      </c>
      <c r="S260" s="86">
        <v>0</v>
      </c>
      <c r="T260" s="72">
        <v>0</v>
      </c>
    </row>
    <row r="261" spans="1:20" ht="30.75" customHeight="1" x14ac:dyDescent="0.25">
      <c r="A261" s="74"/>
      <c r="B261" s="46">
        <v>1</v>
      </c>
      <c r="C261" s="40">
        <v>4</v>
      </c>
      <c r="D261" s="40">
        <v>3</v>
      </c>
      <c r="E261" s="41">
        <v>4</v>
      </c>
      <c r="F261" s="41">
        <v>4</v>
      </c>
      <c r="G261" s="55">
        <v>5</v>
      </c>
      <c r="H261" s="42"/>
      <c r="I261" s="42"/>
      <c r="J261" s="57" t="s">
        <v>241</v>
      </c>
      <c r="K261" s="72">
        <v>0</v>
      </c>
      <c r="L261" s="72">
        <v>0</v>
      </c>
      <c r="M261" s="72">
        <v>0</v>
      </c>
      <c r="N261" s="72">
        <v>0</v>
      </c>
      <c r="O261" s="122">
        <v>0.03</v>
      </c>
      <c r="P261" s="86">
        <v>0</v>
      </c>
      <c r="Q261" s="72">
        <v>0</v>
      </c>
      <c r="R261" s="101">
        <v>3.5000000000000003E-2</v>
      </c>
      <c r="S261" s="86">
        <v>0</v>
      </c>
      <c r="T261" s="72">
        <v>0</v>
      </c>
    </row>
    <row r="262" spans="1:20" ht="15.75" x14ac:dyDescent="0.25">
      <c r="A262" s="74"/>
      <c r="B262" s="46">
        <v>1</v>
      </c>
      <c r="C262" s="40">
        <v>4</v>
      </c>
      <c r="D262" s="40">
        <v>3</v>
      </c>
      <c r="E262" s="41">
        <v>4</v>
      </c>
      <c r="F262" s="41">
        <v>4</v>
      </c>
      <c r="G262" s="55">
        <v>6</v>
      </c>
      <c r="H262" s="42"/>
      <c r="I262" s="42"/>
      <c r="J262" s="43" t="s">
        <v>242</v>
      </c>
      <c r="K262" s="72">
        <v>0</v>
      </c>
      <c r="L262" s="72">
        <v>0</v>
      </c>
      <c r="M262" s="72">
        <v>0</v>
      </c>
      <c r="N262" s="72">
        <v>0</v>
      </c>
      <c r="O262" s="104"/>
      <c r="P262" s="72">
        <v>0</v>
      </c>
      <c r="Q262" s="72">
        <v>0</v>
      </c>
      <c r="R262" s="104"/>
      <c r="S262" s="72">
        <v>0</v>
      </c>
      <c r="T262" s="72">
        <v>0</v>
      </c>
    </row>
    <row r="263" spans="1:20" ht="15.75" x14ac:dyDescent="0.25">
      <c r="A263" s="74"/>
      <c r="B263" s="46">
        <v>1</v>
      </c>
      <c r="C263" s="47">
        <v>4</v>
      </c>
      <c r="D263" s="47">
        <v>3</v>
      </c>
      <c r="E263" s="48">
        <v>4</v>
      </c>
      <c r="F263" s="48">
        <v>4</v>
      </c>
      <c r="G263" s="42">
        <v>6</v>
      </c>
      <c r="H263" s="42">
        <v>1</v>
      </c>
      <c r="I263" s="42"/>
      <c r="J263" s="49" t="s">
        <v>243</v>
      </c>
      <c r="K263" s="50">
        <v>0</v>
      </c>
      <c r="L263" s="50">
        <v>0</v>
      </c>
      <c r="M263" s="50">
        <v>0</v>
      </c>
      <c r="N263" s="50">
        <v>0</v>
      </c>
      <c r="O263" s="122">
        <v>0.03</v>
      </c>
      <c r="P263" s="50">
        <v>0</v>
      </c>
      <c r="Q263" s="50">
        <v>0</v>
      </c>
      <c r="R263" s="101">
        <v>3.5000000000000003E-2</v>
      </c>
      <c r="S263" s="50">
        <v>0</v>
      </c>
      <c r="T263" s="50">
        <v>0</v>
      </c>
    </row>
    <row r="264" spans="1:20" ht="15.75" x14ac:dyDescent="0.25">
      <c r="A264" s="74"/>
      <c r="B264" s="46">
        <v>1</v>
      </c>
      <c r="C264" s="47">
        <v>4</v>
      </c>
      <c r="D264" s="47">
        <v>3</v>
      </c>
      <c r="E264" s="48">
        <v>4</v>
      </c>
      <c r="F264" s="48">
        <v>4</v>
      </c>
      <c r="G264" s="42">
        <v>6</v>
      </c>
      <c r="H264" s="42">
        <v>2</v>
      </c>
      <c r="I264" s="42"/>
      <c r="J264" s="49" t="s">
        <v>244</v>
      </c>
      <c r="K264" s="50">
        <v>0</v>
      </c>
      <c r="L264" s="50">
        <v>0</v>
      </c>
      <c r="M264" s="50">
        <v>0</v>
      </c>
      <c r="N264" s="50">
        <v>0</v>
      </c>
      <c r="O264" s="122">
        <v>0.03</v>
      </c>
      <c r="P264" s="50">
        <v>0</v>
      </c>
      <c r="Q264" s="50">
        <v>0</v>
      </c>
      <c r="R264" s="101">
        <v>3.5000000000000003E-2</v>
      </c>
      <c r="S264" s="50">
        <v>0</v>
      </c>
      <c r="T264" s="50">
        <v>0</v>
      </c>
    </row>
    <row r="265" spans="1:20" ht="25.5" customHeight="1" x14ac:dyDescent="0.25">
      <c r="A265" s="74"/>
      <c r="B265" s="39">
        <v>1</v>
      </c>
      <c r="C265" s="40">
        <v>4</v>
      </c>
      <c r="D265" s="40">
        <v>3</v>
      </c>
      <c r="E265" s="41">
        <v>4</v>
      </c>
      <c r="F265" s="41">
        <v>4</v>
      </c>
      <c r="G265" s="55">
        <v>7</v>
      </c>
      <c r="H265" s="42"/>
      <c r="I265" s="42"/>
      <c r="J265" s="57" t="s">
        <v>245</v>
      </c>
      <c r="K265" s="72">
        <v>0</v>
      </c>
      <c r="L265" s="72">
        <v>0</v>
      </c>
      <c r="M265" s="72">
        <v>0</v>
      </c>
      <c r="N265" s="72">
        <v>0</v>
      </c>
      <c r="O265" s="104"/>
      <c r="P265" s="72">
        <v>0</v>
      </c>
      <c r="Q265" s="72">
        <v>0</v>
      </c>
      <c r="R265" s="104"/>
      <c r="S265" s="72">
        <v>0</v>
      </c>
      <c r="T265" s="72">
        <v>0</v>
      </c>
    </row>
    <row r="266" spans="1:20" ht="15.75" x14ac:dyDescent="0.25">
      <c r="A266" s="74"/>
      <c r="B266" s="46">
        <v>1</v>
      </c>
      <c r="C266" s="47">
        <v>4</v>
      </c>
      <c r="D266" s="47">
        <v>3</v>
      </c>
      <c r="E266" s="48">
        <v>4</v>
      </c>
      <c r="F266" s="48">
        <v>4</v>
      </c>
      <c r="G266" s="42">
        <v>7</v>
      </c>
      <c r="H266" s="42">
        <v>1</v>
      </c>
      <c r="I266" s="42"/>
      <c r="J266" s="49" t="s">
        <v>243</v>
      </c>
      <c r="K266" s="50">
        <v>0</v>
      </c>
      <c r="L266" s="50">
        <v>0</v>
      </c>
      <c r="M266" s="50">
        <v>0</v>
      </c>
      <c r="N266" s="50">
        <v>0</v>
      </c>
      <c r="O266" s="122">
        <v>0.03</v>
      </c>
      <c r="P266" s="50">
        <v>0</v>
      </c>
      <c r="Q266" s="50">
        <v>0</v>
      </c>
      <c r="R266" s="101">
        <v>3.5000000000000003E-2</v>
      </c>
      <c r="S266" s="50">
        <v>0</v>
      </c>
      <c r="T266" s="50">
        <v>0</v>
      </c>
    </row>
    <row r="267" spans="1:20" ht="15.75" x14ac:dyDescent="0.25">
      <c r="A267" s="74"/>
      <c r="B267" s="46">
        <v>1</v>
      </c>
      <c r="C267" s="47">
        <v>4</v>
      </c>
      <c r="D267" s="47">
        <v>3</v>
      </c>
      <c r="E267" s="48">
        <v>4</v>
      </c>
      <c r="F267" s="48">
        <v>4</v>
      </c>
      <c r="G267" s="42">
        <v>7</v>
      </c>
      <c r="H267" s="42">
        <v>2</v>
      </c>
      <c r="I267" s="42"/>
      <c r="J267" s="49" t="s">
        <v>246</v>
      </c>
      <c r="K267" s="50">
        <v>0</v>
      </c>
      <c r="L267" s="50">
        <v>0</v>
      </c>
      <c r="M267" s="50">
        <v>0</v>
      </c>
      <c r="N267" s="50">
        <v>0</v>
      </c>
      <c r="O267" s="122">
        <v>0.03</v>
      </c>
      <c r="P267" s="50">
        <v>0</v>
      </c>
      <c r="Q267" s="50">
        <v>0</v>
      </c>
      <c r="R267" s="101">
        <v>3.5000000000000003E-2</v>
      </c>
      <c r="S267" s="50">
        <v>0</v>
      </c>
      <c r="T267" s="50">
        <v>0</v>
      </c>
    </row>
    <row r="268" spans="1:20" ht="15.75" x14ac:dyDescent="0.25">
      <c r="A268" s="74"/>
      <c r="B268" s="39">
        <v>1</v>
      </c>
      <c r="C268" s="40">
        <v>4</v>
      </c>
      <c r="D268" s="40">
        <v>3</v>
      </c>
      <c r="E268" s="41">
        <v>4</v>
      </c>
      <c r="F268" s="41">
        <v>4</v>
      </c>
      <c r="G268" s="55">
        <v>8</v>
      </c>
      <c r="H268" s="42"/>
      <c r="I268" s="42"/>
      <c r="J268" s="43" t="s">
        <v>247</v>
      </c>
      <c r="K268" s="72">
        <v>0</v>
      </c>
      <c r="L268" s="72">
        <v>0</v>
      </c>
      <c r="M268" s="72">
        <v>0</v>
      </c>
      <c r="N268" s="72">
        <v>0</v>
      </c>
      <c r="O268" s="104"/>
      <c r="P268" s="72">
        <v>0</v>
      </c>
      <c r="Q268" s="72">
        <v>0</v>
      </c>
      <c r="R268" s="104"/>
      <c r="S268" s="72">
        <v>0</v>
      </c>
      <c r="T268" s="72">
        <v>0</v>
      </c>
    </row>
    <row r="269" spans="1:20" ht="15.75" x14ac:dyDescent="0.25">
      <c r="A269" s="74"/>
      <c r="B269" s="46">
        <v>1</v>
      </c>
      <c r="C269" s="47">
        <v>4</v>
      </c>
      <c r="D269" s="47">
        <v>3</v>
      </c>
      <c r="E269" s="48">
        <v>4</v>
      </c>
      <c r="F269" s="48">
        <v>4</v>
      </c>
      <c r="G269" s="42">
        <v>8</v>
      </c>
      <c r="H269" s="42">
        <v>1</v>
      </c>
      <c r="I269" s="42"/>
      <c r="J269" s="49" t="s">
        <v>243</v>
      </c>
      <c r="K269" s="50">
        <v>0</v>
      </c>
      <c r="L269" s="50">
        <v>0</v>
      </c>
      <c r="M269" s="50">
        <v>0</v>
      </c>
      <c r="N269" s="50">
        <v>0</v>
      </c>
      <c r="O269" s="122">
        <v>0.03</v>
      </c>
      <c r="P269" s="50">
        <v>0</v>
      </c>
      <c r="Q269" s="50">
        <v>0</v>
      </c>
      <c r="R269" s="101">
        <v>3.5000000000000003E-2</v>
      </c>
      <c r="S269" s="50">
        <v>0</v>
      </c>
      <c r="T269" s="50">
        <v>0</v>
      </c>
    </row>
    <row r="270" spans="1:20" ht="15.75" x14ac:dyDescent="0.25">
      <c r="A270" s="74"/>
      <c r="B270" s="46">
        <v>1</v>
      </c>
      <c r="C270" s="47">
        <v>4</v>
      </c>
      <c r="D270" s="47">
        <v>3</v>
      </c>
      <c r="E270" s="48">
        <v>4</v>
      </c>
      <c r="F270" s="48">
        <v>4</v>
      </c>
      <c r="G270" s="42">
        <v>8</v>
      </c>
      <c r="H270" s="42">
        <v>2</v>
      </c>
      <c r="I270" s="42"/>
      <c r="J270" s="49" t="s">
        <v>246</v>
      </c>
      <c r="K270" s="50">
        <v>0</v>
      </c>
      <c r="L270" s="50">
        <v>0</v>
      </c>
      <c r="M270" s="50">
        <v>0</v>
      </c>
      <c r="N270" s="50">
        <v>0</v>
      </c>
      <c r="O270" s="122">
        <v>0.03</v>
      </c>
      <c r="P270" s="50">
        <v>0</v>
      </c>
      <c r="Q270" s="50">
        <v>0</v>
      </c>
      <c r="R270" s="101">
        <v>3.5000000000000003E-2</v>
      </c>
      <c r="S270" s="50">
        <v>0</v>
      </c>
      <c r="T270" s="50">
        <v>0</v>
      </c>
    </row>
    <row r="271" spans="1:20" ht="27.75" customHeight="1" x14ac:dyDescent="0.25">
      <c r="A271" s="74"/>
      <c r="B271" s="39">
        <v>1</v>
      </c>
      <c r="C271" s="40">
        <v>4</v>
      </c>
      <c r="D271" s="40">
        <v>3</v>
      </c>
      <c r="E271" s="41">
        <v>4</v>
      </c>
      <c r="F271" s="41">
        <v>4</v>
      </c>
      <c r="G271" s="55">
        <v>9</v>
      </c>
      <c r="H271" s="42"/>
      <c r="I271" s="42"/>
      <c r="J271" s="57" t="s">
        <v>248</v>
      </c>
      <c r="K271" s="72">
        <v>0</v>
      </c>
      <c r="L271" s="72">
        <v>0</v>
      </c>
      <c r="M271" s="72">
        <v>0</v>
      </c>
      <c r="N271" s="72">
        <v>0</v>
      </c>
      <c r="O271" s="122">
        <v>0.03</v>
      </c>
      <c r="P271" s="86">
        <v>0</v>
      </c>
      <c r="Q271" s="72">
        <v>0</v>
      </c>
      <c r="R271" s="101">
        <v>3.5000000000000003E-2</v>
      </c>
      <c r="S271" s="86">
        <v>0</v>
      </c>
      <c r="T271" s="72">
        <v>0</v>
      </c>
    </row>
    <row r="272" spans="1:20" ht="15.75" x14ac:dyDescent="0.25">
      <c r="A272" s="74"/>
      <c r="B272" s="39">
        <v>1</v>
      </c>
      <c r="C272" s="40">
        <v>4</v>
      </c>
      <c r="D272" s="40">
        <v>3</v>
      </c>
      <c r="E272" s="41">
        <v>4</v>
      </c>
      <c r="F272" s="41">
        <v>4</v>
      </c>
      <c r="G272" s="55">
        <v>10</v>
      </c>
      <c r="H272" s="42"/>
      <c r="I272" s="42"/>
      <c r="J272" s="43" t="s">
        <v>249</v>
      </c>
      <c r="K272" s="72">
        <v>0</v>
      </c>
      <c r="L272" s="72">
        <v>0</v>
      </c>
      <c r="M272" s="72">
        <v>0</v>
      </c>
      <c r="N272" s="72">
        <v>0</v>
      </c>
      <c r="O272" s="122">
        <v>0.03</v>
      </c>
      <c r="P272" s="86">
        <v>0</v>
      </c>
      <c r="Q272" s="72">
        <v>0</v>
      </c>
      <c r="R272" s="101">
        <v>3.5000000000000003E-2</v>
      </c>
      <c r="S272" s="86">
        <v>0</v>
      </c>
      <c r="T272" s="72">
        <v>0</v>
      </c>
    </row>
    <row r="273" spans="1:20" ht="15.75" x14ac:dyDescent="0.25">
      <c r="A273" s="73">
        <v>5</v>
      </c>
      <c r="B273" s="39">
        <v>1</v>
      </c>
      <c r="C273" s="40">
        <v>4</v>
      </c>
      <c r="D273" s="40">
        <v>3</v>
      </c>
      <c r="E273" s="41">
        <v>4</v>
      </c>
      <c r="F273" s="41">
        <v>5</v>
      </c>
      <c r="G273" s="55"/>
      <c r="H273" s="42"/>
      <c r="I273" s="42"/>
      <c r="J273" s="43" t="s">
        <v>250</v>
      </c>
      <c r="K273" s="72">
        <v>0</v>
      </c>
      <c r="L273" s="72">
        <v>0</v>
      </c>
      <c r="M273" s="72">
        <v>0</v>
      </c>
      <c r="N273" s="72">
        <v>0</v>
      </c>
      <c r="O273" s="104"/>
      <c r="P273" s="72">
        <v>0</v>
      </c>
      <c r="Q273" s="72">
        <v>0</v>
      </c>
      <c r="R273" s="104"/>
      <c r="S273" s="72">
        <v>0</v>
      </c>
      <c r="T273" s="72">
        <v>0</v>
      </c>
    </row>
    <row r="274" spans="1:20" ht="15.75" x14ac:dyDescent="0.25">
      <c r="A274" s="74"/>
      <c r="B274" s="46">
        <v>1</v>
      </c>
      <c r="C274" s="47">
        <v>4</v>
      </c>
      <c r="D274" s="47">
        <v>3</v>
      </c>
      <c r="E274" s="48">
        <v>4</v>
      </c>
      <c r="F274" s="48">
        <v>5</v>
      </c>
      <c r="G274" s="42">
        <v>1</v>
      </c>
      <c r="H274" s="42"/>
      <c r="I274" s="42"/>
      <c r="J274" s="49" t="s">
        <v>251</v>
      </c>
      <c r="K274" s="50">
        <v>0</v>
      </c>
      <c r="L274" s="50">
        <v>0</v>
      </c>
      <c r="M274" s="50">
        <v>0</v>
      </c>
      <c r="N274" s="50">
        <v>0</v>
      </c>
      <c r="O274" s="122">
        <v>0.03</v>
      </c>
      <c r="P274" s="50">
        <v>0</v>
      </c>
      <c r="Q274" s="50">
        <v>0</v>
      </c>
      <c r="R274" s="101">
        <v>3.5000000000000003E-2</v>
      </c>
      <c r="S274" s="50">
        <v>0</v>
      </c>
      <c r="T274" s="50">
        <v>0</v>
      </c>
    </row>
    <row r="275" spans="1:20" ht="15.75" x14ac:dyDescent="0.25">
      <c r="A275" s="74"/>
      <c r="B275" s="46">
        <v>1</v>
      </c>
      <c r="C275" s="47">
        <v>4</v>
      </c>
      <c r="D275" s="47">
        <v>3</v>
      </c>
      <c r="E275" s="48">
        <v>4</v>
      </c>
      <c r="F275" s="48">
        <v>5</v>
      </c>
      <c r="G275" s="42">
        <v>2</v>
      </c>
      <c r="H275" s="42"/>
      <c r="I275" s="42"/>
      <c r="J275" s="49" t="s">
        <v>252</v>
      </c>
      <c r="K275" s="50">
        <v>0</v>
      </c>
      <c r="L275" s="50">
        <v>0</v>
      </c>
      <c r="M275" s="50">
        <v>0</v>
      </c>
      <c r="N275" s="50">
        <v>0</v>
      </c>
      <c r="O275" s="122">
        <v>0.03</v>
      </c>
      <c r="P275" s="50">
        <v>0</v>
      </c>
      <c r="Q275" s="50">
        <v>0</v>
      </c>
      <c r="R275" s="101">
        <v>3.5000000000000003E-2</v>
      </c>
      <c r="S275" s="50">
        <v>0</v>
      </c>
      <c r="T275" s="50">
        <v>0</v>
      </c>
    </row>
    <row r="276" spans="1:20" ht="15.75" x14ac:dyDescent="0.25">
      <c r="A276" s="74"/>
      <c r="B276" s="46">
        <v>1</v>
      </c>
      <c r="C276" s="47">
        <v>4</v>
      </c>
      <c r="D276" s="47">
        <v>3</v>
      </c>
      <c r="E276" s="48">
        <v>4</v>
      </c>
      <c r="F276" s="48">
        <v>5</v>
      </c>
      <c r="G276" s="42">
        <v>3</v>
      </c>
      <c r="H276" s="42"/>
      <c r="I276" s="42"/>
      <c r="J276" s="49" t="s">
        <v>253</v>
      </c>
      <c r="K276" s="50">
        <v>0</v>
      </c>
      <c r="L276" s="50">
        <v>0</v>
      </c>
      <c r="M276" s="50">
        <v>0</v>
      </c>
      <c r="N276" s="50">
        <v>0</v>
      </c>
      <c r="O276" s="122">
        <v>0.03</v>
      </c>
      <c r="P276" s="50">
        <v>0</v>
      </c>
      <c r="Q276" s="50">
        <v>0</v>
      </c>
      <c r="R276" s="101">
        <v>3.5000000000000003E-2</v>
      </c>
      <c r="S276" s="50">
        <v>0</v>
      </c>
      <c r="T276" s="50">
        <v>0</v>
      </c>
    </row>
    <row r="277" spans="1:20" ht="15.75" x14ac:dyDescent="0.25">
      <c r="A277" s="74"/>
      <c r="B277" s="46">
        <v>1</v>
      </c>
      <c r="C277" s="47">
        <v>4</v>
      </c>
      <c r="D277" s="47">
        <v>3</v>
      </c>
      <c r="E277" s="48">
        <v>4</v>
      </c>
      <c r="F277" s="48">
        <v>5</v>
      </c>
      <c r="G277" s="42">
        <v>4</v>
      </c>
      <c r="H277" s="42"/>
      <c r="I277" s="42"/>
      <c r="J277" s="49" t="s">
        <v>254</v>
      </c>
      <c r="K277" s="50">
        <v>0</v>
      </c>
      <c r="L277" s="50">
        <v>0</v>
      </c>
      <c r="M277" s="50">
        <v>0</v>
      </c>
      <c r="N277" s="50">
        <v>0</v>
      </c>
      <c r="O277" s="122">
        <v>0.03</v>
      </c>
      <c r="P277" s="50">
        <v>0</v>
      </c>
      <c r="Q277" s="50">
        <v>0</v>
      </c>
      <c r="R277" s="101">
        <v>3.5000000000000003E-2</v>
      </c>
      <c r="S277" s="50">
        <v>0</v>
      </c>
      <c r="T277" s="50">
        <v>0</v>
      </c>
    </row>
    <row r="278" spans="1:20" ht="15.75" x14ac:dyDescent="0.25">
      <c r="A278" s="74"/>
      <c r="B278" s="46">
        <v>1</v>
      </c>
      <c r="C278" s="47">
        <v>4</v>
      </c>
      <c r="D278" s="47">
        <v>3</v>
      </c>
      <c r="E278" s="48">
        <v>4</v>
      </c>
      <c r="F278" s="48">
        <v>5</v>
      </c>
      <c r="G278" s="42">
        <v>5</v>
      </c>
      <c r="H278" s="42"/>
      <c r="I278" s="42"/>
      <c r="J278" s="49" t="s">
        <v>255</v>
      </c>
      <c r="K278" s="50">
        <v>0</v>
      </c>
      <c r="L278" s="50">
        <v>0</v>
      </c>
      <c r="M278" s="50">
        <v>0</v>
      </c>
      <c r="N278" s="50">
        <v>0</v>
      </c>
      <c r="O278" s="122">
        <v>0.03</v>
      </c>
      <c r="P278" s="50">
        <v>0</v>
      </c>
      <c r="Q278" s="50">
        <v>0</v>
      </c>
      <c r="R278" s="101">
        <v>3.5000000000000003E-2</v>
      </c>
      <c r="S278" s="50">
        <v>0</v>
      </c>
      <c r="T278" s="50">
        <v>0</v>
      </c>
    </row>
    <row r="279" spans="1:20" ht="26.25" customHeight="1" x14ac:dyDescent="0.25">
      <c r="A279" s="123" t="s">
        <v>256</v>
      </c>
      <c r="B279" s="124">
        <v>1</v>
      </c>
      <c r="C279" s="125">
        <v>4</v>
      </c>
      <c r="D279" s="125">
        <v>3</v>
      </c>
      <c r="E279" s="126">
        <v>5</v>
      </c>
      <c r="F279" s="126"/>
      <c r="G279" s="127"/>
      <c r="H279" s="127"/>
      <c r="I279" s="127"/>
      <c r="J279" s="147" t="s">
        <v>257</v>
      </c>
      <c r="K279" s="144">
        <v>0</v>
      </c>
      <c r="L279" s="144">
        <v>0</v>
      </c>
      <c r="M279" s="144">
        <v>0</v>
      </c>
      <c r="N279" s="144">
        <v>0</v>
      </c>
      <c r="O279" s="137"/>
      <c r="P279" s="144">
        <v>0</v>
      </c>
      <c r="Q279" s="144">
        <v>0</v>
      </c>
      <c r="R279" s="137"/>
      <c r="S279" s="144">
        <v>0</v>
      </c>
      <c r="T279" s="144">
        <v>0</v>
      </c>
    </row>
    <row r="280" spans="1:20" ht="15.75" x14ac:dyDescent="0.25">
      <c r="A280" s="54">
        <v>1</v>
      </c>
      <c r="B280" s="39">
        <v>1</v>
      </c>
      <c r="C280" s="40">
        <v>4</v>
      </c>
      <c r="D280" s="40">
        <v>3</v>
      </c>
      <c r="E280" s="41">
        <v>5</v>
      </c>
      <c r="F280" s="41">
        <v>1</v>
      </c>
      <c r="G280" s="55"/>
      <c r="H280" s="55"/>
      <c r="I280" s="55"/>
      <c r="J280" s="43" t="s">
        <v>258</v>
      </c>
      <c r="K280" s="72">
        <v>0</v>
      </c>
      <c r="L280" s="72">
        <v>0</v>
      </c>
      <c r="M280" s="72">
        <v>0</v>
      </c>
      <c r="N280" s="72">
        <v>0</v>
      </c>
      <c r="O280" s="104"/>
      <c r="P280" s="72">
        <v>0</v>
      </c>
      <c r="Q280" s="72">
        <v>0</v>
      </c>
      <c r="R280" s="104"/>
      <c r="S280" s="72">
        <v>0</v>
      </c>
      <c r="T280" s="72">
        <v>0</v>
      </c>
    </row>
    <row r="281" spans="1:20" ht="15.75" x14ac:dyDescent="0.25">
      <c r="A281" s="45"/>
      <c r="B281" s="46">
        <v>1</v>
      </c>
      <c r="C281" s="47">
        <v>4</v>
      </c>
      <c r="D281" s="47">
        <v>3</v>
      </c>
      <c r="E281" s="48">
        <v>5</v>
      </c>
      <c r="F281" s="48">
        <v>1</v>
      </c>
      <c r="G281" s="42">
        <v>1</v>
      </c>
      <c r="H281" s="42"/>
      <c r="I281" s="42"/>
      <c r="J281" s="49" t="s">
        <v>259</v>
      </c>
      <c r="K281" s="50">
        <v>0</v>
      </c>
      <c r="L281" s="50">
        <v>0</v>
      </c>
      <c r="M281" s="50">
        <v>0</v>
      </c>
      <c r="N281" s="50">
        <v>0</v>
      </c>
      <c r="O281" s="122">
        <v>0.03</v>
      </c>
      <c r="P281" s="50">
        <v>0</v>
      </c>
      <c r="Q281" s="50">
        <v>0</v>
      </c>
      <c r="R281" s="101">
        <v>3.5000000000000003E-2</v>
      </c>
      <c r="S281" s="50">
        <v>0</v>
      </c>
      <c r="T281" s="50">
        <v>0</v>
      </c>
    </row>
    <row r="282" spans="1:20" ht="15.75" x14ac:dyDescent="0.25">
      <c r="A282" s="45"/>
      <c r="B282" s="46">
        <v>1</v>
      </c>
      <c r="C282" s="47">
        <v>4</v>
      </c>
      <c r="D282" s="47">
        <v>3</v>
      </c>
      <c r="E282" s="48">
        <v>5</v>
      </c>
      <c r="F282" s="48">
        <v>1</v>
      </c>
      <c r="G282" s="42">
        <v>2</v>
      </c>
      <c r="H282" s="42"/>
      <c r="I282" s="42"/>
      <c r="J282" s="49" t="s">
        <v>260</v>
      </c>
      <c r="K282" s="50">
        <v>0</v>
      </c>
      <c r="L282" s="50">
        <v>0</v>
      </c>
      <c r="M282" s="50">
        <v>0</v>
      </c>
      <c r="N282" s="50">
        <v>0</v>
      </c>
      <c r="O282" s="122">
        <v>0.03</v>
      </c>
      <c r="P282" s="50">
        <v>0</v>
      </c>
      <c r="Q282" s="50">
        <v>0</v>
      </c>
      <c r="R282" s="101">
        <v>3.5000000000000003E-2</v>
      </c>
      <c r="S282" s="50">
        <v>0</v>
      </c>
      <c r="T282" s="50">
        <v>0</v>
      </c>
    </row>
    <row r="283" spans="1:20" ht="38.25" x14ac:dyDescent="0.25">
      <c r="A283" s="54">
        <v>2</v>
      </c>
      <c r="B283" s="39">
        <v>1</v>
      </c>
      <c r="C283" s="40">
        <v>4</v>
      </c>
      <c r="D283" s="40">
        <v>3</v>
      </c>
      <c r="E283" s="41">
        <v>5</v>
      </c>
      <c r="F283" s="41">
        <v>2</v>
      </c>
      <c r="G283" s="42"/>
      <c r="H283" s="42"/>
      <c r="I283" s="42"/>
      <c r="J283" s="57" t="s">
        <v>261</v>
      </c>
      <c r="K283" s="72">
        <v>0</v>
      </c>
      <c r="L283" s="72">
        <v>0</v>
      </c>
      <c r="M283" s="72">
        <v>0</v>
      </c>
      <c r="N283" s="72">
        <v>0</v>
      </c>
      <c r="O283" s="104"/>
      <c r="P283" s="72">
        <v>0</v>
      </c>
      <c r="Q283" s="72">
        <v>0</v>
      </c>
      <c r="R283" s="104"/>
      <c r="S283" s="72">
        <v>0</v>
      </c>
      <c r="T283" s="72">
        <v>0</v>
      </c>
    </row>
    <row r="284" spans="1:20" ht="15.75" x14ac:dyDescent="0.25">
      <c r="A284" s="45"/>
      <c r="B284" s="46">
        <v>1</v>
      </c>
      <c r="C284" s="47">
        <v>4</v>
      </c>
      <c r="D284" s="47">
        <v>3</v>
      </c>
      <c r="E284" s="48">
        <v>5</v>
      </c>
      <c r="F284" s="48">
        <v>2</v>
      </c>
      <c r="G284" s="42">
        <v>1</v>
      </c>
      <c r="H284" s="42"/>
      <c r="I284" s="42"/>
      <c r="J284" s="49" t="s">
        <v>262</v>
      </c>
      <c r="K284" s="50">
        <v>0</v>
      </c>
      <c r="L284" s="50">
        <v>0</v>
      </c>
      <c r="M284" s="50">
        <v>0</v>
      </c>
      <c r="N284" s="50">
        <v>0</v>
      </c>
      <c r="O284" s="122">
        <v>0.03</v>
      </c>
      <c r="P284" s="50">
        <v>0</v>
      </c>
      <c r="Q284" s="50">
        <v>0</v>
      </c>
      <c r="R284" s="101">
        <v>3.5000000000000003E-2</v>
      </c>
      <c r="S284" s="50">
        <v>0</v>
      </c>
      <c r="T284" s="50">
        <v>0</v>
      </c>
    </row>
    <row r="285" spans="1:20" ht="27.75" customHeight="1" x14ac:dyDescent="0.25">
      <c r="A285" s="54">
        <v>3</v>
      </c>
      <c r="B285" s="39">
        <v>1</v>
      </c>
      <c r="C285" s="40">
        <v>4</v>
      </c>
      <c r="D285" s="40">
        <v>3</v>
      </c>
      <c r="E285" s="41">
        <v>5</v>
      </c>
      <c r="F285" s="41">
        <v>3</v>
      </c>
      <c r="G285" s="42"/>
      <c r="H285" s="42"/>
      <c r="I285" s="42"/>
      <c r="J285" s="57" t="s">
        <v>263</v>
      </c>
      <c r="K285" s="72">
        <v>0</v>
      </c>
      <c r="L285" s="72">
        <v>0</v>
      </c>
      <c r="M285" s="72">
        <v>0</v>
      </c>
      <c r="N285" s="72">
        <v>0</v>
      </c>
      <c r="O285" s="104"/>
      <c r="P285" s="72">
        <v>0</v>
      </c>
      <c r="Q285" s="72">
        <v>0</v>
      </c>
      <c r="R285" s="104"/>
      <c r="S285" s="72">
        <v>0</v>
      </c>
      <c r="T285" s="72">
        <v>0</v>
      </c>
    </row>
    <row r="286" spans="1:20" ht="15.75" x14ac:dyDescent="0.25">
      <c r="A286" s="45"/>
      <c r="B286" s="46">
        <v>1</v>
      </c>
      <c r="C286" s="47">
        <v>4</v>
      </c>
      <c r="D286" s="47">
        <v>3</v>
      </c>
      <c r="E286" s="48">
        <v>5</v>
      </c>
      <c r="F286" s="48">
        <v>3</v>
      </c>
      <c r="G286" s="42">
        <v>1</v>
      </c>
      <c r="H286" s="42"/>
      <c r="I286" s="42"/>
      <c r="J286" s="49" t="s">
        <v>264</v>
      </c>
      <c r="K286" s="50">
        <v>0</v>
      </c>
      <c r="L286" s="50">
        <v>0</v>
      </c>
      <c r="M286" s="50">
        <v>0</v>
      </c>
      <c r="N286" s="50">
        <v>0</v>
      </c>
      <c r="O286" s="122">
        <v>0.03</v>
      </c>
      <c r="P286" s="50">
        <v>0</v>
      </c>
      <c r="Q286" s="50">
        <v>0</v>
      </c>
      <c r="R286" s="101">
        <v>3.5000000000000003E-2</v>
      </c>
      <c r="S286" s="50">
        <v>0</v>
      </c>
      <c r="T286" s="50">
        <v>0</v>
      </c>
    </row>
    <row r="287" spans="1:20" ht="15.75" x14ac:dyDescent="0.25">
      <c r="A287" s="54">
        <v>4</v>
      </c>
      <c r="B287" s="39">
        <v>1</v>
      </c>
      <c r="C287" s="40">
        <v>4</v>
      </c>
      <c r="D287" s="40">
        <v>3</v>
      </c>
      <c r="E287" s="41">
        <v>5</v>
      </c>
      <c r="F287" s="41">
        <v>4</v>
      </c>
      <c r="G287" s="42"/>
      <c r="H287" s="42"/>
      <c r="I287" s="42"/>
      <c r="J287" s="43" t="s">
        <v>265</v>
      </c>
      <c r="K287" s="72">
        <v>0</v>
      </c>
      <c r="L287" s="72">
        <v>0</v>
      </c>
      <c r="M287" s="72">
        <v>0</v>
      </c>
      <c r="N287" s="72">
        <v>0</v>
      </c>
      <c r="O287" s="104"/>
      <c r="P287" s="72">
        <v>0</v>
      </c>
      <c r="Q287" s="72">
        <v>0</v>
      </c>
      <c r="R287" s="104"/>
      <c r="S287" s="72">
        <v>0</v>
      </c>
      <c r="T287" s="72">
        <v>0</v>
      </c>
    </row>
    <row r="288" spans="1:20" ht="15.75" x14ac:dyDescent="0.25">
      <c r="A288" s="45"/>
      <c r="B288" s="46">
        <v>1</v>
      </c>
      <c r="C288" s="47">
        <v>4</v>
      </c>
      <c r="D288" s="47">
        <v>3</v>
      </c>
      <c r="E288" s="48">
        <v>5</v>
      </c>
      <c r="F288" s="48">
        <v>4</v>
      </c>
      <c r="G288" s="42">
        <v>1</v>
      </c>
      <c r="H288" s="42"/>
      <c r="I288" s="42"/>
      <c r="J288" s="49" t="s">
        <v>266</v>
      </c>
      <c r="K288" s="50">
        <v>0</v>
      </c>
      <c r="L288" s="50">
        <v>0</v>
      </c>
      <c r="M288" s="50">
        <v>0</v>
      </c>
      <c r="N288" s="50">
        <v>0</v>
      </c>
      <c r="O288" s="122">
        <v>0.03</v>
      </c>
      <c r="P288" s="50">
        <v>0</v>
      </c>
      <c r="Q288" s="50">
        <v>0</v>
      </c>
      <c r="R288" s="101">
        <v>3.5000000000000003E-2</v>
      </c>
      <c r="S288" s="50">
        <v>0</v>
      </c>
      <c r="T288" s="50">
        <v>0</v>
      </c>
    </row>
    <row r="289" spans="1:20" ht="15.75" x14ac:dyDescent="0.25">
      <c r="A289" s="45"/>
      <c r="B289" s="46">
        <v>1</v>
      </c>
      <c r="C289" s="47">
        <v>4</v>
      </c>
      <c r="D289" s="47">
        <v>3</v>
      </c>
      <c r="E289" s="48">
        <v>5</v>
      </c>
      <c r="F289" s="48">
        <v>4</v>
      </c>
      <c r="G289" s="42">
        <v>2</v>
      </c>
      <c r="H289" s="42"/>
      <c r="I289" s="42"/>
      <c r="J289" s="49" t="s">
        <v>267</v>
      </c>
      <c r="K289" s="50">
        <v>0</v>
      </c>
      <c r="L289" s="50">
        <v>0</v>
      </c>
      <c r="M289" s="50">
        <v>0</v>
      </c>
      <c r="N289" s="50">
        <v>0</v>
      </c>
      <c r="O289" s="122">
        <v>0.03</v>
      </c>
      <c r="P289" s="50">
        <v>0</v>
      </c>
      <c r="Q289" s="50">
        <v>0</v>
      </c>
      <c r="R289" s="101">
        <v>3.5000000000000003E-2</v>
      </c>
      <c r="S289" s="50">
        <v>0</v>
      </c>
      <c r="T289" s="50">
        <v>0</v>
      </c>
    </row>
    <row r="290" spans="1:20" ht="15.75" x14ac:dyDescent="0.25">
      <c r="A290" s="123" t="s">
        <v>268</v>
      </c>
      <c r="B290" s="124">
        <v>1</v>
      </c>
      <c r="C290" s="125">
        <v>4</v>
      </c>
      <c r="D290" s="125">
        <v>3</v>
      </c>
      <c r="E290" s="126">
        <v>6</v>
      </c>
      <c r="F290" s="140"/>
      <c r="G290" s="131"/>
      <c r="H290" s="131"/>
      <c r="I290" s="131"/>
      <c r="J290" s="128" t="s">
        <v>269</v>
      </c>
      <c r="K290" s="144">
        <v>0</v>
      </c>
      <c r="L290" s="144">
        <v>0</v>
      </c>
      <c r="M290" s="144">
        <v>0</v>
      </c>
      <c r="N290" s="144">
        <v>0</v>
      </c>
      <c r="O290" s="137"/>
      <c r="P290" s="144">
        <v>0</v>
      </c>
      <c r="Q290" s="144">
        <v>0</v>
      </c>
      <c r="R290" s="137"/>
      <c r="S290" s="144">
        <v>0</v>
      </c>
      <c r="T290" s="144">
        <v>0</v>
      </c>
    </row>
    <row r="291" spans="1:20" ht="15.75" x14ac:dyDescent="0.25">
      <c r="A291" s="54">
        <v>1</v>
      </c>
      <c r="B291" s="39">
        <v>1</v>
      </c>
      <c r="C291" s="40">
        <v>4</v>
      </c>
      <c r="D291" s="40">
        <v>3</v>
      </c>
      <c r="E291" s="41">
        <v>6</v>
      </c>
      <c r="F291" s="41">
        <v>1</v>
      </c>
      <c r="G291" s="42"/>
      <c r="H291" s="42"/>
      <c r="I291" s="42"/>
      <c r="J291" s="43" t="s">
        <v>270</v>
      </c>
      <c r="K291" s="72">
        <v>0</v>
      </c>
      <c r="L291" s="72">
        <v>0</v>
      </c>
      <c r="M291" s="72">
        <v>0</v>
      </c>
      <c r="N291" s="72">
        <v>0</v>
      </c>
      <c r="O291" s="104"/>
      <c r="P291" s="72">
        <v>0</v>
      </c>
      <c r="Q291" s="72">
        <v>0</v>
      </c>
      <c r="R291" s="104"/>
      <c r="S291" s="72">
        <v>0</v>
      </c>
      <c r="T291" s="72">
        <v>0</v>
      </c>
    </row>
    <row r="292" spans="1:20" ht="15.75" x14ac:dyDescent="0.25">
      <c r="A292" s="45"/>
      <c r="B292" s="46">
        <v>1</v>
      </c>
      <c r="C292" s="47">
        <v>4</v>
      </c>
      <c r="D292" s="47">
        <v>3</v>
      </c>
      <c r="E292" s="48">
        <v>6</v>
      </c>
      <c r="F292" s="48">
        <v>1</v>
      </c>
      <c r="G292" s="42">
        <v>1</v>
      </c>
      <c r="H292" s="42"/>
      <c r="I292" s="42"/>
      <c r="J292" s="49" t="s">
        <v>271</v>
      </c>
      <c r="K292" s="50">
        <v>0</v>
      </c>
      <c r="L292" s="50">
        <v>0</v>
      </c>
      <c r="M292" s="50">
        <v>0</v>
      </c>
      <c r="N292" s="50">
        <v>0</v>
      </c>
      <c r="O292" s="122">
        <v>0.03</v>
      </c>
      <c r="P292" s="50">
        <v>0</v>
      </c>
      <c r="Q292" s="50">
        <v>0</v>
      </c>
      <c r="R292" s="101">
        <v>3.5000000000000003E-2</v>
      </c>
      <c r="S292" s="50">
        <v>0</v>
      </c>
      <c r="T292" s="50">
        <v>0</v>
      </c>
    </row>
    <row r="293" spans="1:20" ht="15.75" x14ac:dyDescent="0.25">
      <c r="A293" s="45"/>
      <c r="B293" s="46">
        <v>1</v>
      </c>
      <c r="C293" s="47">
        <v>4</v>
      </c>
      <c r="D293" s="47">
        <v>3</v>
      </c>
      <c r="E293" s="48">
        <v>6</v>
      </c>
      <c r="F293" s="48">
        <v>1</v>
      </c>
      <c r="G293" s="42">
        <v>2</v>
      </c>
      <c r="H293" s="42"/>
      <c r="I293" s="42"/>
      <c r="J293" s="49" t="s">
        <v>272</v>
      </c>
      <c r="K293" s="50">
        <v>0</v>
      </c>
      <c r="L293" s="50">
        <v>0</v>
      </c>
      <c r="M293" s="50">
        <v>0</v>
      </c>
      <c r="N293" s="50">
        <v>0</v>
      </c>
      <c r="O293" s="122">
        <v>0.03</v>
      </c>
      <c r="P293" s="50">
        <v>0</v>
      </c>
      <c r="Q293" s="50">
        <v>0</v>
      </c>
      <c r="R293" s="101">
        <v>3.5000000000000003E-2</v>
      </c>
      <c r="S293" s="50">
        <v>0</v>
      </c>
      <c r="T293" s="50">
        <v>0</v>
      </c>
    </row>
    <row r="294" spans="1:20" ht="15.75" x14ac:dyDescent="0.25">
      <c r="A294" s="45"/>
      <c r="B294" s="46">
        <v>1</v>
      </c>
      <c r="C294" s="47">
        <v>4</v>
      </c>
      <c r="D294" s="47">
        <v>3</v>
      </c>
      <c r="E294" s="48">
        <v>6</v>
      </c>
      <c r="F294" s="48">
        <v>1</v>
      </c>
      <c r="G294" s="42">
        <v>3</v>
      </c>
      <c r="H294" s="42"/>
      <c r="I294" s="42"/>
      <c r="J294" s="49" t="s">
        <v>273</v>
      </c>
      <c r="K294" s="50">
        <v>0</v>
      </c>
      <c r="L294" s="50">
        <v>0</v>
      </c>
      <c r="M294" s="50">
        <v>0</v>
      </c>
      <c r="N294" s="50">
        <v>0</v>
      </c>
      <c r="O294" s="122">
        <v>0.03</v>
      </c>
      <c r="P294" s="50">
        <v>0</v>
      </c>
      <c r="Q294" s="50">
        <v>0</v>
      </c>
      <c r="R294" s="101">
        <v>3.5000000000000003E-2</v>
      </c>
      <c r="S294" s="50">
        <v>0</v>
      </c>
      <c r="T294" s="50">
        <v>0</v>
      </c>
    </row>
    <row r="295" spans="1:20" ht="15.75" x14ac:dyDescent="0.25">
      <c r="A295" s="54">
        <v>2</v>
      </c>
      <c r="B295" s="39">
        <v>1</v>
      </c>
      <c r="C295" s="40">
        <v>4</v>
      </c>
      <c r="D295" s="40">
        <v>3</v>
      </c>
      <c r="E295" s="41">
        <v>6</v>
      </c>
      <c r="F295" s="41">
        <v>2</v>
      </c>
      <c r="G295" s="42"/>
      <c r="H295" s="42"/>
      <c r="I295" s="42"/>
      <c r="J295" s="43" t="s">
        <v>274</v>
      </c>
      <c r="K295" s="72">
        <v>0</v>
      </c>
      <c r="L295" s="72">
        <v>0</v>
      </c>
      <c r="M295" s="72">
        <v>0</v>
      </c>
      <c r="N295" s="72">
        <v>0</v>
      </c>
      <c r="O295" s="104"/>
      <c r="P295" s="72">
        <v>0</v>
      </c>
      <c r="Q295" s="72">
        <v>0</v>
      </c>
      <c r="R295" s="104"/>
      <c r="S295" s="72">
        <v>0</v>
      </c>
      <c r="T295" s="72">
        <v>0</v>
      </c>
    </row>
    <row r="296" spans="1:20" ht="15.75" x14ac:dyDescent="0.25">
      <c r="A296" s="45"/>
      <c r="B296" s="46">
        <v>1</v>
      </c>
      <c r="C296" s="47">
        <v>4</v>
      </c>
      <c r="D296" s="47">
        <v>3</v>
      </c>
      <c r="E296" s="48">
        <v>6</v>
      </c>
      <c r="F296" s="48">
        <v>2</v>
      </c>
      <c r="G296" s="42">
        <v>1</v>
      </c>
      <c r="H296" s="42"/>
      <c r="I296" s="42"/>
      <c r="J296" s="49" t="s">
        <v>275</v>
      </c>
      <c r="K296" s="50">
        <v>0</v>
      </c>
      <c r="L296" s="50">
        <v>0</v>
      </c>
      <c r="M296" s="50">
        <v>0</v>
      </c>
      <c r="N296" s="50">
        <v>0</v>
      </c>
      <c r="O296" s="122">
        <v>0.03</v>
      </c>
      <c r="P296" s="50">
        <v>0</v>
      </c>
      <c r="Q296" s="50">
        <v>0</v>
      </c>
      <c r="R296" s="101">
        <v>3.5000000000000003E-2</v>
      </c>
      <c r="S296" s="50">
        <v>0</v>
      </c>
      <c r="T296" s="50">
        <v>0</v>
      </c>
    </row>
    <row r="297" spans="1:20" ht="15.75" x14ac:dyDescent="0.25">
      <c r="A297" s="45"/>
      <c r="B297" s="46">
        <v>1</v>
      </c>
      <c r="C297" s="47">
        <v>4</v>
      </c>
      <c r="D297" s="47">
        <v>3</v>
      </c>
      <c r="E297" s="48">
        <v>6</v>
      </c>
      <c r="F297" s="48">
        <v>2</v>
      </c>
      <c r="G297" s="42">
        <v>2</v>
      </c>
      <c r="H297" s="42"/>
      <c r="I297" s="42"/>
      <c r="J297" s="49" t="s">
        <v>276</v>
      </c>
      <c r="K297" s="50">
        <v>0</v>
      </c>
      <c r="L297" s="50">
        <v>0</v>
      </c>
      <c r="M297" s="50">
        <v>0</v>
      </c>
      <c r="N297" s="50">
        <v>0</v>
      </c>
      <c r="O297" s="122">
        <v>0.03</v>
      </c>
      <c r="P297" s="50">
        <v>0</v>
      </c>
      <c r="Q297" s="50">
        <v>0</v>
      </c>
      <c r="R297" s="101">
        <v>3.5000000000000003E-2</v>
      </c>
      <c r="S297" s="50">
        <v>0</v>
      </c>
      <c r="T297" s="50">
        <v>0</v>
      </c>
    </row>
    <row r="298" spans="1:20" ht="15.75" x14ac:dyDescent="0.25">
      <c r="A298" s="54">
        <v>3</v>
      </c>
      <c r="B298" s="39">
        <v>1</v>
      </c>
      <c r="C298" s="40">
        <v>4</v>
      </c>
      <c r="D298" s="40">
        <v>3</v>
      </c>
      <c r="E298" s="41">
        <v>6</v>
      </c>
      <c r="F298" s="41">
        <v>3</v>
      </c>
      <c r="G298" s="42"/>
      <c r="H298" s="42"/>
      <c r="I298" s="42"/>
      <c r="J298" s="43" t="s">
        <v>277</v>
      </c>
      <c r="K298" s="72">
        <v>0</v>
      </c>
      <c r="L298" s="72">
        <v>0</v>
      </c>
      <c r="M298" s="72">
        <v>0</v>
      </c>
      <c r="N298" s="72">
        <v>0</v>
      </c>
      <c r="O298" s="104"/>
      <c r="P298" s="72">
        <v>0</v>
      </c>
      <c r="Q298" s="72">
        <v>0</v>
      </c>
      <c r="R298" s="104"/>
      <c r="S298" s="72">
        <v>0</v>
      </c>
      <c r="T298" s="72">
        <v>0</v>
      </c>
    </row>
    <row r="299" spans="1:20" ht="15.75" x14ac:dyDescent="0.25">
      <c r="A299" s="45"/>
      <c r="B299" s="46">
        <v>1</v>
      </c>
      <c r="C299" s="47">
        <v>4</v>
      </c>
      <c r="D299" s="47">
        <v>3</v>
      </c>
      <c r="E299" s="48">
        <v>6</v>
      </c>
      <c r="F299" s="48">
        <v>3</v>
      </c>
      <c r="G299" s="42">
        <v>1</v>
      </c>
      <c r="H299" s="42"/>
      <c r="I299" s="42"/>
      <c r="J299" s="49" t="s">
        <v>278</v>
      </c>
      <c r="K299" s="50">
        <v>0</v>
      </c>
      <c r="L299" s="50">
        <v>0</v>
      </c>
      <c r="M299" s="50">
        <v>0</v>
      </c>
      <c r="N299" s="50">
        <v>0</v>
      </c>
      <c r="O299" s="122">
        <v>0.03</v>
      </c>
      <c r="P299" s="50">
        <v>0</v>
      </c>
      <c r="Q299" s="50">
        <v>0</v>
      </c>
      <c r="R299" s="101">
        <v>3.5000000000000003E-2</v>
      </c>
      <c r="S299" s="50">
        <v>0</v>
      </c>
      <c r="T299" s="50">
        <v>0</v>
      </c>
    </row>
    <row r="300" spans="1:20" ht="15.75" x14ac:dyDescent="0.25">
      <c r="A300" s="45"/>
      <c r="B300" s="46">
        <v>1</v>
      </c>
      <c r="C300" s="47">
        <v>4</v>
      </c>
      <c r="D300" s="47">
        <v>3</v>
      </c>
      <c r="E300" s="48">
        <v>6</v>
      </c>
      <c r="F300" s="48">
        <v>3</v>
      </c>
      <c r="G300" s="42">
        <v>2</v>
      </c>
      <c r="H300" s="42"/>
      <c r="I300" s="42"/>
      <c r="J300" s="49" t="s">
        <v>279</v>
      </c>
      <c r="K300" s="50">
        <v>0</v>
      </c>
      <c r="L300" s="50">
        <v>0</v>
      </c>
      <c r="M300" s="50">
        <v>0</v>
      </c>
      <c r="N300" s="50">
        <v>0</v>
      </c>
      <c r="O300" s="122">
        <v>0.03</v>
      </c>
      <c r="P300" s="50">
        <v>0</v>
      </c>
      <c r="Q300" s="50">
        <v>0</v>
      </c>
      <c r="R300" s="101">
        <v>3.5000000000000003E-2</v>
      </c>
      <c r="S300" s="50">
        <v>0</v>
      </c>
      <c r="T300" s="50">
        <v>0</v>
      </c>
    </row>
    <row r="301" spans="1:20" ht="15.75" x14ac:dyDescent="0.25">
      <c r="A301" s="45"/>
      <c r="B301" s="46">
        <v>1</v>
      </c>
      <c r="C301" s="47">
        <v>4</v>
      </c>
      <c r="D301" s="47">
        <v>3</v>
      </c>
      <c r="E301" s="48">
        <v>6</v>
      </c>
      <c r="F301" s="48">
        <v>3</v>
      </c>
      <c r="G301" s="42">
        <v>3</v>
      </c>
      <c r="H301" s="42"/>
      <c r="I301" s="42"/>
      <c r="J301" s="49" t="s">
        <v>280</v>
      </c>
      <c r="K301" s="50">
        <v>0</v>
      </c>
      <c r="L301" s="50">
        <v>0</v>
      </c>
      <c r="M301" s="50">
        <v>0</v>
      </c>
      <c r="N301" s="50">
        <v>0</v>
      </c>
      <c r="O301" s="122">
        <v>0.03</v>
      </c>
      <c r="P301" s="50">
        <v>0</v>
      </c>
      <c r="Q301" s="50">
        <v>0</v>
      </c>
      <c r="R301" s="101">
        <v>3.5000000000000003E-2</v>
      </c>
      <c r="S301" s="50">
        <v>0</v>
      </c>
      <c r="T301" s="50">
        <v>0</v>
      </c>
    </row>
    <row r="302" spans="1:20" ht="15.75" x14ac:dyDescent="0.25">
      <c r="A302" s="45"/>
      <c r="B302" s="46">
        <v>1</v>
      </c>
      <c r="C302" s="47">
        <v>4</v>
      </c>
      <c r="D302" s="47">
        <v>3</v>
      </c>
      <c r="E302" s="48">
        <v>6</v>
      </c>
      <c r="F302" s="48">
        <v>3</v>
      </c>
      <c r="G302" s="42">
        <v>4</v>
      </c>
      <c r="H302" s="42"/>
      <c r="I302" s="42"/>
      <c r="J302" s="49" t="s">
        <v>281</v>
      </c>
      <c r="K302" s="50">
        <v>0</v>
      </c>
      <c r="L302" s="50">
        <v>0</v>
      </c>
      <c r="M302" s="50">
        <v>0</v>
      </c>
      <c r="N302" s="50">
        <v>0</v>
      </c>
      <c r="O302" s="122">
        <v>0.03</v>
      </c>
      <c r="P302" s="50">
        <v>0</v>
      </c>
      <c r="Q302" s="50">
        <v>0</v>
      </c>
      <c r="R302" s="101">
        <v>3.5000000000000003E-2</v>
      </c>
      <c r="S302" s="50">
        <v>0</v>
      </c>
      <c r="T302" s="50">
        <v>0</v>
      </c>
    </row>
    <row r="303" spans="1:20" ht="15.75" x14ac:dyDescent="0.25">
      <c r="A303" s="45"/>
      <c r="B303" s="46">
        <v>1</v>
      </c>
      <c r="C303" s="47">
        <v>4</v>
      </c>
      <c r="D303" s="47">
        <v>3</v>
      </c>
      <c r="E303" s="48">
        <v>6</v>
      </c>
      <c r="F303" s="48">
        <v>3</v>
      </c>
      <c r="G303" s="42">
        <v>5</v>
      </c>
      <c r="H303" s="42"/>
      <c r="I303" s="42"/>
      <c r="J303" s="49" t="s">
        <v>282</v>
      </c>
      <c r="K303" s="50">
        <v>0</v>
      </c>
      <c r="L303" s="50">
        <v>0</v>
      </c>
      <c r="M303" s="50">
        <v>0</v>
      </c>
      <c r="N303" s="50">
        <v>0</v>
      </c>
      <c r="O303" s="122">
        <v>0.03</v>
      </c>
      <c r="P303" s="50">
        <v>0</v>
      </c>
      <c r="Q303" s="50">
        <v>0</v>
      </c>
      <c r="R303" s="101">
        <v>3.5000000000000003E-2</v>
      </c>
      <c r="S303" s="50">
        <v>0</v>
      </c>
      <c r="T303" s="50">
        <v>0</v>
      </c>
    </row>
    <row r="304" spans="1:20" ht="15.75" x14ac:dyDescent="0.25">
      <c r="A304" s="45"/>
      <c r="B304" s="46">
        <v>1</v>
      </c>
      <c r="C304" s="47">
        <v>4</v>
      </c>
      <c r="D304" s="47">
        <v>3</v>
      </c>
      <c r="E304" s="48">
        <v>6</v>
      </c>
      <c r="F304" s="48">
        <v>3</v>
      </c>
      <c r="G304" s="42">
        <v>6</v>
      </c>
      <c r="H304" s="42"/>
      <c r="I304" s="42"/>
      <c r="J304" s="49" t="s">
        <v>283</v>
      </c>
      <c r="K304" s="50">
        <v>0</v>
      </c>
      <c r="L304" s="50">
        <v>0</v>
      </c>
      <c r="M304" s="50">
        <v>0</v>
      </c>
      <c r="N304" s="50">
        <v>0</v>
      </c>
      <c r="O304" s="122">
        <v>0.03</v>
      </c>
      <c r="P304" s="50">
        <v>0</v>
      </c>
      <c r="Q304" s="50">
        <v>0</v>
      </c>
      <c r="R304" s="101">
        <v>3.5000000000000003E-2</v>
      </c>
      <c r="S304" s="50">
        <v>0</v>
      </c>
      <c r="T304" s="50">
        <v>0</v>
      </c>
    </row>
    <row r="305" spans="1:20" ht="15.75" x14ac:dyDescent="0.25">
      <c r="A305" s="45"/>
      <c r="B305" s="46">
        <v>1</v>
      </c>
      <c r="C305" s="47">
        <v>4</v>
      </c>
      <c r="D305" s="47">
        <v>3</v>
      </c>
      <c r="E305" s="48">
        <v>6</v>
      </c>
      <c r="F305" s="48">
        <v>3</v>
      </c>
      <c r="G305" s="42">
        <v>7</v>
      </c>
      <c r="H305" s="42"/>
      <c r="I305" s="42"/>
      <c r="J305" s="49" t="s">
        <v>284</v>
      </c>
      <c r="K305" s="50">
        <v>0</v>
      </c>
      <c r="L305" s="50">
        <v>0</v>
      </c>
      <c r="M305" s="50">
        <v>0</v>
      </c>
      <c r="N305" s="50">
        <v>0</v>
      </c>
      <c r="O305" s="122">
        <v>0.03</v>
      </c>
      <c r="P305" s="50">
        <v>0</v>
      </c>
      <c r="Q305" s="50">
        <v>0</v>
      </c>
      <c r="R305" s="101">
        <v>3.5000000000000003E-2</v>
      </c>
      <c r="S305" s="50">
        <v>0</v>
      </c>
      <c r="T305" s="50">
        <v>0</v>
      </c>
    </row>
    <row r="306" spans="1:20" ht="15.75" x14ac:dyDescent="0.25">
      <c r="A306" s="45"/>
      <c r="B306" s="46">
        <v>1</v>
      </c>
      <c r="C306" s="47">
        <v>4</v>
      </c>
      <c r="D306" s="47">
        <v>3</v>
      </c>
      <c r="E306" s="48">
        <v>6</v>
      </c>
      <c r="F306" s="48">
        <v>3</v>
      </c>
      <c r="G306" s="42">
        <v>8</v>
      </c>
      <c r="H306" s="42"/>
      <c r="I306" s="42"/>
      <c r="J306" s="49" t="s">
        <v>285</v>
      </c>
      <c r="K306" s="50">
        <v>0</v>
      </c>
      <c r="L306" s="50">
        <v>0</v>
      </c>
      <c r="M306" s="50">
        <v>0</v>
      </c>
      <c r="N306" s="50">
        <v>0</v>
      </c>
      <c r="O306" s="122">
        <v>0.03</v>
      </c>
      <c r="P306" s="50">
        <v>0</v>
      </c>
      <c r="Q306" s="50">
        <v>0</v>
      </c>
      <c r="R306" s="101">
        <v>3.5000000000000003E-2</v>
      </c>
      <c r="S306" s="50">
        <v>0</v>
      </c>
      <c r="T306" s="50">
        <v>0</v>
      </c>
    </row>
    <row r="307" spans="1:20" ht="15.75" x14ac:dyDescent="0.25">
      <c r="A307" s="45"/>
      <c r="B307" s="46">
        <v>1</v>
      </c>
      <c r="C307" s="47">
        <v>4</v>
      </c>
      <c r="D307" s="47">
        <v>3</v>
      </c>
      <c r="E307" s="48">
        <v>6</v>
      </c>
      <c r="F307" s="48">
        <v>3</v>
      </c>
      <c r="G307" s="42">
        <v>9</v>
      </c>
      <c r="H307" s="42"/>
      <c r="I307" s="42"/>
      <c r="J307" s="49" t="s">
        <v>286</v>
      </c>
      <c r="K307" s="50">
        <v>0</v>
      </c>
      <c r="L307" s="50">
        <v>0</v>
      </c>
      <c r="M307" s="50">
        <v>0</v>
      </c>
      <c r="N307" s="50">
        <v>0</v>
      </c>
      <c r="O307" s="122">
        <v>0.03</v>
      </c>
      <c r="P307" s="50">
        <v>0</v>
      </c>
      <c r="Q307" s="50">
        <v>0</v>
      </c>
      <c r="R307" s="101">
        <v>3.5000000000000003E-2</v>
      </c>
      <c r="S307" s="50">
        <v>0</v>
      </c>
      <c r="T307" s="50">
        <v>0</v>
      </c>
    </row>
    <row r="308" spans="1:20" ht="15.75" x14ac:dyDescent="0.25">
      <c r="A308" s="45"/>
      <c r="B308" s="46">
        <v>1</v>
      </c>
      <c r="C308" s="47">
        <v>4</v>
      </c>
      <c r="D308" s="47">
        <v>3</v>
      </c>
      <c r="E308" s="48">
        <v>6</v>
      </c>
      <c r="F308" s="48">
        <v>3</v>
      </c>
      <c r="G308" s="42">
        <v>10</v>
      </c>
      <c r="H308" s="42"/>
      <c r="I308" s="42"/>
      <c r="J308" s="49" t="s">
        <v>287</v>
      </c>
      <c r="K308" s="50">
        <v>0</v>
      </c>
      <c r="L308" s="50">
        <v>0</v>
      </c>
      <c r="M308" s="50">
        <v>0</v>
      </c>
      <c r="N308" s="50">
        <v>0</v>
      </c>
      <c r="O308" s="122">
        <v>0.03</v>
      </c>
      <c r="P308" s="50">
        <v>0</v>
      </c>
      <c r="Q308" s="50">
        <v>0</v>
      </c>
      <c r="R308" s="101">
        <v>3.5000000000000003E-2</v>
      </c>
      <c r="S308" s="50">
        <v>0</v>
      </c>
      <c r="T308" s="50">
        <v>0</v>
      </c>
    </row>
    <row r="309" spans="1:20" ht="15.75" x14ac:dyDescent="0.25">
      <c r="A309" s="45"/>
      <c r="B309" s="46">
        <v>1</v>
      </c>
      <c r="C309" s="47">
        <v>4</v>
      </c>
      <c r="D309" s="47">
        <v>3</v>
      </c>
      <c r="E309" s="48">
        <v>6</v>
      </c>
      <c r="F309" s="48">
        <v>3</v>
      </c>
      <c r="G309" s="42">
        <v>11</v>
      </c>
      <c r="H309" s="42"/>
      <c r="I309" s="42"/>
      <c r="J309" s="49" t="s">
        <v>288</v>
      </c>
      <c r="K309" s="50">
        <v>0</v>
      </c>
      <c r="L309" s="50">
        <v>0</v>
      </c>
      <c r="M309" s="50">
        <v>0</v>
      </c>
      <c r="N309" s="50">
        <v>0</v>
      </c>
      <c r="O309" s="122">
        <v>0.03</v>
      </c>
      <c r="P309" s="50">
        <v>0</v>
      </c>
      <c r="Q309" s="50">
        <v>0</v>
      </c>
      <c r="R309" s="101">
        <v>3.5000000000000003E-2</v>
      </c>
      <c r="S309" s="50">
        <v>0</v>
      </c>
      <c r="T309" s="50">
        <v>0</v>
      </c>
    </row>
    <row r="310" spans="1:20" ht="15.75" x14ac:dyDescent="0.25">
      <c r="A310" s="45"/>
      <c r="B310" s="46">
        <v>1</v>
      </c>
      <c r="C310" s="47">
        <v>4</v>
      </c>
      <c r="D310" s="47">
        <v>3</v>
      </c>
      <c r="E310" s="48">
        <v>6</v>
      </c>
      <c r="F310" s="48">
        <v>3</v>
      </c>
      <c r="G310" s="42">
        <v>12</v>
      </c>
      <c r="H310" s="42"/>
      <c r="I310" s="42"/>
      <c r="J310" s="49" t="s">
        <v>289</v>
      </c>
      <c r="K310" s="50">
        <v>0</v>
      </c>
      <c r="L310" s="50">
        <v>0</v>
      </c>
      <c r="M310" s="50">
        <v>0</v>
      </c>
      <c r="N310" s="50">
        <v>0</v>
      </c>
      <c r="O310" s="122">
        <v>0.03</v>
      </c>
      <c r="P310" s="50">
        <v>0</v>
      </c>
      <c r="Q310" s="50">
        <v>0</v>
      </c>
      <c r="R310" s="101">
        <v>3.5000000000000003E-2</v>
      </c>
      <c r="S310" s="50">
        <v>0</v>
      </c>
      <c r="T310" s="50">
        <v>0</v>
      </c>
    </row>
    <row r="311" spans="1:20" ht="15.75" x14ac:dyDescent="0.25">
      <c r="A311" s="45"/>
      <c r="B311" s="46">
        <v>1</v>
      </c>
      <c r="C311" s="47">
        <v>4</v>
      </c>
      <c r="D311" s="47">
        <v>3</v>
      </c>
      <c r="E311" s="48">
        <v>6</v>
      </c>
      <c r="F311" s="48">
        <v>3</v>
      </c>
      <c r="G311" s="42">
        <v>13</v>
      </c>
      <c r="H311" s="42"/>
      <c r="I311" s="42"/>
      <c r="J311" s="49" t="s">
        <v>290</v>
      </c>
      <c r="K311" s="50">
        <v>0</v>
      </c>
      <c r="L311" s="50">
        <v>0</v>
      </c>
      <c r="M311" s="50">
        <v>0</v>
      </c>
      <c r="N311" s="50">
        <v>0</v>
      </c>
      <c r="O311" s="122">
        <v>0.03</v>
      </c>
      <c r="P311" s="50">
        <v>0</v>
      </c>
      <c r="Q311" s="50">
        <v>0</v>
      </c>
      <c r="R311" s="101">
        <v>3.5000000000000003E-2</v>
      </c>
      <c r="S311" s="50">
        <v>0</v>
      </c>
      <c r="T311" s="50">
        <v>0</v>
      </c>
    </row>
    <row r="312" spans="1:20" ht="15.75" x14ac:dyDescent="0.25">
      <c r="A312" s="45"/>
      <c r="B312" s="46">
        <v>1</v>
      </c>
      <c r="C312" s="47">
        <v>4</v>
      </c>
      <c r="D312" s="47">
        <v>3</v>
      </c>
      <c r="E312" s="48">
        <v>6</v>
      </c>
      <c r="F312" s="48">
        <v>3</v>
      </c>
      <c r="G312" s="42">
        <v>14</v>
      </c>
      <c r="H312" s="42"/>
      <c r="I312" s="42"/>
      <c r="J312" s="49" t="s">
        <v>291</v>
      </c>
      <c r="K312" s="50">
        <v>0</v>
      </c>
      <c r="L312" s="50">
        <v>0</v>
      </c>
      <c r="M312" s="50">
        <v>0</v>
      </c>
      <c r="N312" s="50">
        <v>0</v>
      </c>
      <c r="O312" s="122">
        <v>0.03</v>
      </c>
      <c r="P312" s="50">
        <v>0</v>
      </c>
      <c r="Q312" s="50">
        <v>0</v>
      </c>
      <c r="R312" s="101">
        <v>3.5000000000000003E-2</v>
      </c>
      <c r="S312" s="50">
        <v>0</v>
      </c>
      <c r="T312" s="50">
        <v>0</v>
      </c>
    </row>
    <row r="313" spans="1:20" ht="15.75" x14ac:dyDescent="0.25">
      <c r="A313" s="45"/>
      <c r="B313" s="46">
        <v>1</v>
      </c>
      <c r="C313" s="47">
        <v>4</v>
      </c>
      <c r="D313" s="47">
        <v>3</v>
      </c>
      <c r="E313" s="48">
        <v>6</v>
      </c>
      <c r="F313" s="48">
        <v>3</v>
      </c>
      <c r="G313" s="42">
        <v>15</v>
      </c>
      <c r="H313" s="42"/>
      <c r="I313" s="42"/>
      <c r="J313" s="49" t="s">
        <v>292</v>
      </c>
      <c r="K313" s="50">
        <v>0</v>
      </c>
      <c r="L313" s="50">
        <v>0</v>
      </c>
      <c r="M313" s="50">
        <v>0</v>
      </c>
      <c r="N313" s="50">
        <v>0</v>
      </c>
      <c r="O313" s="122">
        <v>0.03</v>
      </c>
      <c r="P313" s="50">
        <v>0</v>
      </c>
      <c r="Q313" s="50">
        <v>0</v>
      </c>
      <c r="R313" s="101">
        <v>3.5000000000000003E-2</v>
      </c>
      <c r="S313" s="50">
        <v>0</v>
      </c>
      <c r="T313" s="50">
        <v>0</v>
      </c>
    </row>
    <row r="314" spans="1:20" ht="15.75" x14ac:dyDescent="0.25">
      <c r="A314" s="45"/>
      <c r="B314" s="46">
        <v>1</v>
      </c>
      <c r="C314" s="47">
        <v>4</v>
      </c>
      <c r="D314" s="47">
        <v>3</v>
      </c>
      <c r="E314" s="48">
        <v>6</v>
      </c>
      <c r="F314" s="48">
        <v>3</v>
      </c>
      <c r="G314" s="42">
        <v>16</v>
      </c>
      <c r="H314" s="42"/>
      <c r="I314" s="42"/>
      <c r="J314" s="49" t="s">
        <v>293</v>
      </c>
      <c r="K314" s="50">
        <v>0</v>
      </c>
      <c r="L314" s="50">
        <v>0</v>
      </c>
      <c r="M314" s="50">
        <v>0</v>
      </c>
      <c r="N314" s="50">
        <v>0</v>
      </c>
      <c r="O314" s="122">
        <v>0.03</v>
      </c>
      <c r="P314" s="50">
        <v>0</v>
      </c>
      <c r="Q314" s="50">
        <v>0</v>
      </c>
      <c r="R314" s="101">
        <v>3.5000000000000003E-2</v>
      </c>
      <c r="S314" s="50">
        <v>0</v>
      </c>
      <c r="T314" s="50">
        <v>0</v>
      </c>
    </row>
    <row r="315" spans="1:20" ht="15.75" x14ac:dyDescent="0.25">
      <c r="A315" s="45"/>
      <c r="B315" s="46">
        <v>1</v>
      </c>
      <c r="C315" s="47">
        <v>4</v>
      </c>
      <c r="D315" s="47">
        <v>3</v>
      </c>
      <c r="E315" s="48">
        <v>6</v>
      </c>
      <c r="F315" s="48">
        <v>3</v>
      </c>
      <c r="G315" s="42">
        <v>17</v>
      </c>
      <c r="H315" s="42"/>
      <c r="I315" s="42"/>
      <c r="J315" s="49" t="s">
        <v>294</v>
      </c>
      <c r="K315" s="50">
        <v>0</v>
      </c>
      <c r="L315" s="50">
        <v>0</v>
      </c>
      <c r="M315" s="50">
        <v>0</v>
      </c>
      <c r="N315" s="50">
        <v>0</v>
      </c>
      <c r="O315" s="122">
        <v>0.03</v>
      </c>
      <c r="P315" s="50">
        <v>0</v>
      </c>
      <c r="Q315" s="50">
        <v>0</v>
      </c>
      <c r="R315" s="101">
        <v>3.5000000000000003E-2</v>
      </c>
      <c r="S315" s="50">
        <v>0</v>
      </c>
      <c r="T315" s="50">
        <v>0</v>
      </c>
    </row>
    <row r="316" spans="1:20" ht="15.75" x14ac:dyDescent="0.25">
      <c r="A316" s="45"/>
      <c r="B316" s="46">
        <v>1</v>
      </c>
      <c r="C316" s="47">
        <v>4</v>
      </c>
      <c r="D316" s="47">
        <v>3</v>
      </c>
      <c r="E316" s="48">
        <v>6</v>
      </c>
      <c r="F316" s="48">
        <v>3</v>
      </c>
      <c r="G316" s="42">
        <v>18</v>
      </c>
      <c r="H316" s="42"/>
      <c r="I316" s="42"/>
      <c r="J316" s="49" t="s">
        <v>295</v>
      </c>
      <c r="K316" s="50">
        <v>0</v>
      </c>
      <c r="L316" s="50">
        <v>0</v>
      </c>
      <c r="M316" s="50">
        <v>0</v>
      </c>
      <c r="N316" s="50">
        <v>0</v>
      </c>
      <c r="O316" s="122">
        <v>0.03</v>
      </c>
      <c r="P316" s="50">
        <v>0</v>
      </c>
      <c r="Q316" s="50">
        <v>0</v>
      </c>
      <c r="R316" s="101">
        <v>3.5000000000000003E-2</v>
      </c>
      <c r="S316" s="50">
        <v>0</v>
      </c>
      <c r="T316" s="50">
        <v>0</v>
      </c>
    </row>
    <row r="317" spans="1:20" ht="15.75" x14ac:dyDescent="0.25">
      <c r="A317" s="45"/>
      <c r="B317" s="46">
        <v>1</v>
      </c>
      <c r="C317" s="47">
        <v>4</v>
      </c>
      <c r="D317" s="47">
        <v>3</v>
      </c>
      <c r="E317" s="48">
        <v>6</v>
      </c>
      <c r="F317" s="48">
        <v>3</v>
      </c>
      <c r="G317" s="42">
        <v>19</v>
      </c>
      <c r="H317" s="42"/>
      <c r="I317" s="42"/>
      <c r="J317" s="49" t="s">
        <v>296</v>
      </c>
      <c r="K317" s="50">
        <v>0</v>
      </c>
      <c r="L317" s="50">
        <v>0</v>
      </c>
      <c r="M317" s="50">
        <v>0</v>
      </c>
      <c r="N317" s="50">
        <v>0</v>
      </c>
      <c r="O317" s="122">
        <v>0.03</v>
      </c>
      <c r="P317" s="50">
        <v>0</v>
      </c>
      <c r="Q317" s="50">
        <v>0</v>
      </c>
      <c r="R317" s="101">
        <v>3.5000000000000003E-2</v>
      </c>
      <c r="S317" s="50">
        <v>0</v>
      </c>
      <c r="T317" s="50">
        <v>0</v>
      </c>
    </row>
    <row r="318" spans="1:20" ht="15.75" x14ac:dyDescent="0.25">
      <c r="A318" s="45"/>
      <c r="B318" s="46">
        <v>1</v>
      </c>
      <c r="C318" s="47">
        <v>4</v>
      </c>
      <c r="D318" s="47">
        <v>3</v>
      </c>
      <c r="E318" s="48">
        <v>6</v>
      </c>
      <c r="F318" s="48">
        <v>3</v>
      </c>
      <c r="G318" s="42">
        <v>20</v>
      </c>
      <c r="H318" s="42"/>
      <c r="I318" s="42"/>
      <c r="J318" s="49" t="s">
        <v>297</v>
      </c>
      <c r="K318" s="50">
        <v>0</v>
      </c>
      <c r="L318" s="50">
        <v>0</v>
      </c>
      <c r="M318" s="50">
        <v>0</v>
      </c>
      <c r="N318" s="50">
        <v>0</v>
      </c>
      <c r="O318" s="122">
        <v>0.03</v>
      </c>
      <c r="P318" s="50">
        <v>0</v>
      </c>
      <c r="Q318" s="50">
        <v>0</v>
      </c>
      <c r="R318" s="101">
        <v>3.5000000000000003E-2</v>
      </c>
      <c r="S318" s="50">
        <v>0</v>
      </c>
      <c r="T318" s="50">
        <v>0</v>
      </c>
    </row>
    <row r="319" spans="1:20" ht="15.75" x14ac:dyDescent="0.25">
      <c r="A319" s="45"/>
      <c r="B319" s="46">
        <v>1</v>
      </c>
      <c r="C319" s="47">
        <v>4</v>
      </c>
      <c r="D319" s="47">
        <v>3</v>
      </c>
      <c r="E319" s="48">
        <v>6</v>
      </c>
      <c r="F319" s="48">
        <v>3</v>
      </c>
      <c r="G319" s="42">
        <v>21</v>
      </c>
      <c r="H319" s="42"/>
      <c r="I319" s="42"/>
      <c r="J319" s="49" t="s">
        <v>298</v>
      </c>
      <c r="K319" s="50">
        <v>0</v>
      </c>
      <c r="L319" s="50">
        <v>0</v>
      </c>
      <c r="M319" s="50">
        <v>0</v>
      </c>
      <c r="N319" s="50">
        <v>0</v>
      </c>
      <c r="O319" s="122">
        <v>0.03</v>
      </c>
      <c r="P319" s="50">
        <v>0</v>
      </c>
      <c r="Q319" s="50">
        <v>0</v>
      </c>
      <c r="R319" s="101">
        <v>3.5000000000000003E-2</v>
      </c>
      <c r="S319" s="50">
        <v>0</v>
      </c>
      <c r="T319" s="50">
        <v>0</v>
      </c>
    </row>
    <row r="320" spans="1:20" ht="15.75" x14ac:dyDescent="0.25">
      <c r="A320" s="45"/>
      <c r="B320" s="46">
        <v>1</v>
      </c>
      <c r="C320" s="47">
        <v>4</v>
      </c>
      <c r="D320" s="47">
        <v>3</v>
      </c>
      <c r="E320" s="48">
        <v>6</v>
      </c>
      <c r="F320" s="48">
        <v>3</v>
      </c>
      <c r="G320" s="42">
        <v>22</v>
      </c>
      <c r="H320" s="42"/>
      <c r="I320" s="42"/>
      <c r="J320" s="49" t="s">
        <v>299</v>
      </c>
      <c r="K320" s="50">
        <v>0</v>
      </c>
      <c r="L320" s="50">
        <v>0</v>
      </c>
      <c r="M320" s="50">
        <v>0</v>
      </c>
      <c r="N320" s="50">
        <v>0</v>
      </c>
      <c r="O320" s="122">
        <v>0.03</v>
      </c>
      <c r="P320" s="50">
        <v>0</v>
      </c>
      <c r="Q320" s="50">
        <v>0</v>
      </c>
      <c r="R320" s="101">
        <v>3.5000000000000003E-2</v>
      </c>
      <c r="S320" s="50">
        <v>0</v>
      </c>
      <c r="T320" s="50">
        <v>0</v>
      </c>
    </row>
    <row r="321" spans="1:20" ht="15.75" x14ac:dyDescent="0.25">
      <c r="A321" s="45"/>
      <c r="B321" s="46">
        <v>1</v>
      </c>
      <c r="C321" s="47">
        <v>4</v>
      </c>
      <c r="D321" s="47">
        <v>3</v>
      </c>
      <c r="E321" s="48">
        <v>6</v>
      </c>
      <c r="F321" s="48">
        <v>3</v>
      </c>
      <c r="G321" s="42">
        <v>23</v>
      </c>
      <c r="H321" s="42"/>
      <c r="I321" s="42"/>
      <c r="J321" s="49" t="s">
        <v>300</v>
      </c>
      <c r="K321" s="50">
        <v>0</v>
      </c>
      <c r="L321" s="50">
        <v>0</v>
      </c>
      <c r="M321" s="50">
        <v>0</v>
      </c>
      <c r="N321" s="50">
        <v>0</v>
      </c>
      <c r="O321" s="122">
        <v>0.03</v>
      </c>
      <c r="P321" s="50">
        <v>0</v>
      </c>
      <c r="Q321" s="50">
        <v>0</v>
      </c>
      <c r="R321" s="101">
        <v>3.5000000000000003E-2</v>
      </c>
      <c r="S321" s="50">
        <v>0</v>
      </c>
      <c r="T321" s="50">
        <v>0</v>
      </c>
    </row>
    <row r="322" spans="1:20" ht="15.75" x14ac:dyDescent="0.25">
      <c r="A322" s="123" t="s">
        <v>301</v>
      </c>
      <c r="B322" s="124">
        <v>1</v>
      </c>
      <c r="C322" s="125">
        <v>4</v>
      </c>
      <c r="D322" s="125">
        <v>3</v>
      </c>
      <c r="E322" s="126">
        <v>7</v>
      </c>
      <c r="F322" s="140"/>
      <c r="G322" s="131"/>
      <c r="H322" s="131"/>
      <c r="I322" s="131"/>
      <c r="J322" s="128" t="s">
        <v>302</v>
      </c>
      <c r="K322" s="144">
        <v>245635.13000000003</v>
      </c>
      <c r="L322" s="144">
        <v>40432.53</v>
      </c>
      <c r="M322" s="144">
        <v>80865.05</v>
      </c>
      <c r="N322" s="144">
        <v>366932.71</v>
      </c>
      <c r="O322" s="137"/>
      <c r="P322" s="144">
        <v>11007.970000000001</v>
      </c>
      <c r="Q322" s="144">
        <v>377940.68000000005</v>
      </c>
      <c r="R322" s="137"/>
      <c r="S322" s="144">
        <v>13227.89</v>
      </c>
      <c r="T322" s="144">
        <v>391168.57</v>
      </c>
    </row>
    <row r="323" spans="1:20" ht="15.75" x14ac:dyDescent="0.25">
      <c r="A323" s="54">
        <v>1</v>
      </c>
      <c r="B323" s="39">
        <v>1</v>
      </c>
      <c r="C323" s="40">
        <v>4</v>
      </c>
      <c r="D323" s="40">
        <v>3</v>
      </c>
      <c r="E323" s="41">
        <v>7</v>
      </c>
      <c r="F323" s="41">
        <v>1</v>
      </c>
      <c r="G323" s="55"/>
      <c r="H323" s="42"/>
      <c r="I323" s="42"/>
      <c r="J323" s="43" t="s">
        <v>303</v>
      </c>
      <c r="K323" s="72">
        <v>245635.13000000003</v>
      </c>
      <c r="L323" s="72">
        <v>40432.53</v>
      </c>
      <c r="M323" s="72">
        <v>80865.05</v>
      </c>
      <c r="N323" s="72">
        <v>366932.71</v>
      </c>
      <c r="O323" s="104"/>
      <c r="P323" s="72">
        <v>11007.970000000001</v>
      </c>
      <c r="Q323" s="72">
        <v>377940.68000000005</v>
      </c>
      <c r="R323" s="104"/>
      <c r="S323" s="72">
        <v>13227.89</v>
      </c>
      <c r="T323" s="72">
        <v>391168.57</v>
      </c>
    </row>
    <row r="324" spans="1:20" ht="15.75" x14ac:dyDescent="0.25">
      <c r="A324" s="54"/>
      <c r="B324" s="39">
        <v>1</v>
      </c>
      <c r="C324" s="40">
        <v>4</v>
      </c>
      <c r="D324" s="40">
        <v>3</v>
      </c>
      <c r="E324" s="41">
        <v>7</v>
      </c>
      <c r="F324" s="41">
        <v>1</v>
      </c>
      <c r="G324" s="55">
        <v>1</v>
      </c>
      <c r="H324" s="42"/>
      <c r="I324" s="42"/>
      <c r="J324" s="43" t="s">
        <v>304</v>
      </c>
      <c r="K324" s="72">
        <v>0</v>
      </c>
      <c r="L324" s="72">
        <v>0</v>
      </c>
      <c r="M324" s="72">
        <v>0</v>
      </c>
      <c r="N324" s="72">
        <v>0</v>
      </c>
      <c r="O324" s="122">
        <v>0.03</v>
      </c>
      <c r="P324" s="86">
        <v>0</v>
      </c>
      <c r="Q324" s="72">
        <v>0</v>
      </c>
      <c r="R324" s="101">
        <v>3.5000000000000003E-2</v>
      </c>
      <c r="S324" s="86">
        <v>0</v>
      </c>
      <c r="T324" s="72">
        <v>0</v>
      </c>
    </row>
    <row r="325" spans="1:20" ht="15.75" x14ac:dyDescent="0.25">
      <c r="A325" s="54"/>
      <c r="B325" s="39">
        <v>1</v>
      </c>
      <c r="C325" s="40">
        <v>4</v>
      </c>
      <c r="D325" s="40">
        <v>3</v>
      </c>
      <c r="E325" s="41">
        <v>7</v>
      </c>
      <c r="F325" s="41">
        <v>1</v>
      </c>
      <c r="G325" s="55">
        <v>2</v>
      </c>
      <c r="H325" s="42"/>
      <c r="I325" s="42"/>
      <c r="J325" s="43" t="s">
        <v>305</v>
      </c>
      <c r="K325" s="72">
        <v>0</v>
      </c>
      <c r="L325" s="72">
        <v>0</v>
      </c>
      <c r="M325" s="72">
        <v>0</v>
      </c>
      <c r="N325" s="72">
        <v>0</v>
      </c>
      <c r="O325" s="104"/>
      <c r="P325" s="72">
        <v>0</v>
      </c>
      <c r="Q325" s="72">
        <v>0</v>
      </c>
      <c r="R325" s="104"/>
      <c r="S325" s="72">
        <v>0</v>
      </c>
      <c r="T325" s="72">
        <v>0</v>
      </c>
    </row>
    <row r="326" spans="1:20" ht="15.75" x14ac:dyDescent="0.25">
      <c r="A326" s="45"/>
      <c r="B326" s="46">
        <v>1</v>
      </c>
      <c r="C326" s="47">
        <v>4</v>
      </c>
      <c r="D326" s="47">
        <v>3</v>
      </c>
      <c r="E326" s="48">
        <v>7</v>
      </c>
      <c r="F326" s="48">
        <v>1</v>
      </c>
      <c r="G326" s="42">
        <v>2</v>
      </c>
      <c r="H326" s="42">
        <v>1</v>
      </c>
      <c r="I326" s="42"/>
      <c r="J326" s="49" t="s">
        <v>306</v>
      </c>
      <c r="K326" s="50">
        <v>0</v>
      </c>
      <c r="L326" s="50">
        <v>0</v>
      </c>
      <c r="M326" s="50">
        <v>0</v>
      </c>
      <c r="N326" s="50">
        <v>0</v>
      </c>
      <c r="O326" s="122">
        <v>0.03</v>
      </c>
      <c r="P326" s="50">
        <v>0</v>
      </c>
      <c r="Q326" s="50">
        <v>0</v>
      </c>
      <c r="R326" s="101">
        <v>3.5000000000000003E-2</v>
      </c>
      <c r="S326" s="50">
        <v>0</v>
      </c>
      <c r="T326" s="50">
        <v>0</v>
      </c>
    </row>
    <row r="327" spans="1:20" ht="15.75" x14ac:dyDescent="0.25">
      <c r="A327" s="45"/>
      <c r="B327" s="46">
        <v>1</v>
      </c>
      <c r="C327" s="47">
        <v>4</v>
      </c>
      <c r="D327" s="47">
        <v>3</v>
      </c>
      <c r="E327" s="48">
        <v>7</v>
      </c>
      <c r="F327" s="48">
        <v>1</v>
      </c>
      <c r="G327" s="42">
        <v>2</v>
      </c>
      <c r="H327" s="42">
        <v>2</v>
      </c>
      <c r="I327" s="42"/>
      <c r="J327" s="49" t="s">
        <v>307</v>
      </c>
      <c r="K327" s="50">
        <v>0</v>
      </c>
      <c r="L327" s="50">
        <v>0</v>
      </c>
      <c r="M327" s="50">
        <v>0</v>
      </c>
      <c r="N327" s="50">
        <v>0</v>
      </c>
      <c r="O327" s="122">
        <v>0.03</v>
      </c>
      <c r="P327" s="50">
        <v>0</v>
      </c>
      <c r="Q327" s="50">
        <v>0</v>
      </c>
      <c r="R327" s="101">
        <v>3.5000000000000003E-2</v>
      </c>
      <c r="S327" s="50">
        <v>0</v>
      </c>
      <c r="T327" s="50">
        <v>0</v>
      </c>
    </row>
    <row r="328" spans="1:20" ht="15.75" x14ac:dyDescent="0.25">
      <c r="A328" s="45"/>
      <c r="B328" s="46">
        <v>1</v>
      </c>
      <c r="C328" s="47">
        <v>4</v>
      </c>
      <c r="D328" s="47">
        <v>3</v>
      </c>
      <c r="E328" s="48">
        <v>7</v>
      </c>
      <c r="F328" s="48">
        <v>1</v>
      </c>
      <c r="G328" s="42">
        <v>2</v>
      </c>
      <c r="H328" s="42">
        <v>3</v>
      </c>
      <c r="I328" s="42"/>
      <c r="J328" s="49" t="s">
        <v>308</v>
      </c>
      <c r="K328" s="50">
        <v>0</v>
      </c>
      <c r="L328" s="50">
        <v>0</v>
      </c>
      <c r="M328" s="50">
        <v>0</v>
      </c>
      <c r="N328" s="50">
        <v>0</v>
      </c>
      <c r="O328" s="122">
        <v>0.03</v>
      </c>
      <c r="P328" s="50">
        <v>0</v>
      </c>
      <c r="Q328" s="50">
        <v>0</v>
      </c>
      <c r="R328" s="101">
        <v>3.5000000000000003E-2</v>
      </c>
      <c r="S328" s="50">
        <v>0</v>
      </c>
      <c r="T328" s="50">
        <v>0</v>
      </c>
    </row>
    <row r="329" spans="1:20" ht="15.75" x14ac:dyDescent="0.25">
      <c r="A329" s="45"/>
      <c r="B329" s="46">
        <v>1</v>
      </c>
      <c r="C329" s="47">
        <v>4</v>
      </c>
      <c r="D329" s="47">
        <v>3</v>
      </c>
      <c r="E329" s="48">
        <v>7</v>
      </c>
      <c r="F329" s="48">
        <v>1</v>
      </c>
      <c r="G329" s="42">
        <v>2</v>
      </c>
      <c r="H329" s="42">
        <v>4</v>
      </c>
      <c r="I329" s="42"/>
      <c r="J329" s="49" t="s">
        <v>309</v>
      </c>
      <c r="K329" s="50">
        <v>0</v>
      </c>
      <c r="L329" s="50">
        <v>0</v>
      </c>
      <c r="M329" s="50">
        <v>0</v>
      </c>
      <c r="N329" s="50">
        <v>0</v>
      </c>
      <c r="O329" s="122">
        <v>0.03</v>
      </c>
      <c r="P329" s="50">
        <v>0</v>
      </c>
      <c r="Q329" s="50">
        <v>0</v>
      </c>
      <c r="R329" s="101">
        <v>3.5000000000000003E-2</v>
      </c>
      <c r="S329" s="50">
        <v>0</v>
      </c>
      <c r="T329" s="50">
        <v>0</v>
      </c>
    </row>
    <row r="330" spans="1:20" ht="15.75" x14ac:dyDescent="0.25">
      <c r="A330" s="45"/>
      <c r="B330" s="39">
        <v>1</v>
      </c>
      <c r="C330" s="40">
        <v>4</v>
      </c>
      <c r="D330" s="40">
        <v>3</v>
      </c>
      <c r="E330" s="41">
        <v>7</v>
      </c>
      <c r="F330" s="41">
        <v>1</v>
      </c>
      <c r="G330" s="55">
        <v>3</v>
      </c>
      <c r="H330" s="42"/>
      <c r="I330" s="42"/>
      <c r="J330" s="43" t="s">
        <v>310</v>
      </c>
      <c r="K330" s="72">
        <v>242595.23000000004</v>
      </c>
      <c r="L330" s="72">
        <v>40432.53</v>
      </c>
      <c r="M330" s="72">
        <v>80865.05</v>
      </c>
      <c r="N330" s="72">
        <v>363892.81</v>
      </c>
      <c r="O330" s="104"/>
      <c r="P330" s="72">
        <v>10916.78</v>
      </c>
      <c r="Q330" s="72">
        <v>374809.59</v>
      </c>
      <c r="R330" s="104"/>
      <c r="S330" s="72">
        <v>13118.31</v>
      </c>
      <c r="T330" s="72">
        <v>387927.9</v>
      </c>
    </row>
    <row r="331" spans="1:20" ht="15.75" x14ac:dyDescent="0.25">
      <c r="A331" s="45"/>
      <c r="B331" s="46">
        <v>1</v>
      </c>
      <c r="C331" s="47">
        <v>4</v>
      </c>
      <c r="D331" s="47">
        <v>3</v>
      </c>
      <c r="E331" s="48">
        <v>7</v>
      </c>
      <c r="F331" s="48">
        <v>1</v>
      </c>
      <c r="G331" s="42">
        <v>3</v>
      </c>
      <c r="H331" s="42">
        <v>1</v>
      </c>
      <c r="I331" s="42"/>
      <c r="J331" s="49" t="s">
        <v>306</v>
      </c>
      <c r="K331" s="50">
        <v>176210.45</v>
      </c>
      <c r="L331" s="50">
        <v>29368.41</v>
      </c>
      <c r="M331" s="50">
        <v>58736.81</v>
      </c>
      <c r="N331" s="50">
        <v>264315.67000000004</v>
      </c>
      <c r="O331" s="122">
        <v>0.03</v>
      </c>
      <c r="P331" s="50">
        <v>7929.47</v>
      </c>
      <c r="Q331" s="50">
        <v>272245.14</v>
      </c>
      <c r="R331" s="101">
        <v>3.5000000000000003E-2</v>
      </c>
      <c r="S331" s="50">
        <v>9528.57</v>
      </c>
      <c r="T331" s="50">
        <v>281773.71000000002</v>
      </c>
    </row>
    <row r="332" spans="1:20" ht="15.75" x14ac:dyDescent="0.25">
      <c r="A332" s="45"/>
      <c r="B332" s="46">
        <v>1</v>
      </c>
      <c r="C332" s="47">
        <v>4</v>
      </c>
      <c r="D332" s="47">
        <v>3</v>
      </c>
      <c r="E332" s="48">
        <v>7</v>
      </c>
      <c r="F332" s="48">
        <v>1</v>
      </c>
      <c r="G332" s="42">
        <v>3</v>
      </c>
      <c r="H332" s="42">
        <v>2</v>
      </c>
      <c r="I332" s="42"/>
      <c r="J332" s="49" t="s">
        <v>307</v>
      </c>
      <c r="K332" s="50">
        <v>0</v>
      </c>
      <c r="L332" s="50">
        <v>0</v>
      </c>
      <c r="M332" s="50">
        <v>0</v>
      </c>
      <c r="N332" s="50">
        <v>0</v>
      </c>
      <c r="O332" s="122">
        <v>0.03</v>
      </c>
      <c r="P332" s="50">
        <v>0</v>
      </c>
      <c r="Q332" s="50">
        <v>0</v>
      </c>
      <c r="R332" s="101">
        <v>3.5000000000000003E-2</v>
      </c>
      <c r="S332" s="50">
        <v>0</v>
      </c>
      <c r="T332" s="50">
        <v>0</v>
      </c>
    </row>
    <row r="333" spans="1:20" ht="15.75" x14ac:dyDescent="0.25">
      <c r="A333" s="45"/>
      <c r="B333" s="46">
        <v>1</v>
      </c>
      <c r="C333" s="47">
        <v>4</v>
      </c>
      <c r="D333" s="47">
        <v>3</v>
      </c>
      <c r="E333" s="48">
        <v>7</v>
      </c>
      <c r="F333" s="48">
        <v>1</v>
      </c>
      <c r="G333" s="42">
        <v>3</v>
      </c>
      <c r="H333" s="42">
        <v>3</v>
      </c>
      <c r="I333" s="42"/>
      <c r="J333" s="49" t="s">
        <v>308</v>
      </c>
      <c r="K333" s="50">
        <v>22554.73</v>
      </c>
      <c r="L333" s="50">
        <v>3759.12</v>
      </c>
      <c r="M333" s="50">
        <v>7518.24</v>
      </c>
      <c r="N333" s="50">
        <v>33832.089999999997</v>
      </c>
      <c r="O333" s="122">
        <v>0.03</v>
      </c>
      <c r="P333" s="50">
        <v>1014.96</v>
      </c>
      <c r="Q333" s="50">
        <v>34847.049999999996</v>
      </c>
      <c r="R333" s="101">
        <v>3.5000000000000003E-2</v>
      </c>
      <c r="S333" s="50">
        <v>1219.6400000000001</v>
      </c>
      <c r="T333" s="50">
        <v>36066.689999999995</v>
      </c>
    </row>
    <row r="334" spans="1:20" ht="15.75" x14ac:dyDescent="0.25">
      <c r="A334" s="45"/>
      <c r="B334" s="46">
        <v>1</v>
      </c>
      <c r="C334" s="47">
        <v>4</v>
      </c>
      <c r="D334" s="47">
        <v>3</v>
      </c>
      <c r="E334" s="48">
        <v>7</v>
      </c>
      <c r="F334" s="48">
        <v>1</v>
      </c>
      <c r="G334" s="42">
        <v>3</v>
      </c>
      <c r="H334" s="42">
        <v>4</v>
      </c>
      <c r="I334" s="42"/>
      <c r="J334" s="49" t="s">
        <v>309</v>
      </c>
      <c r="K334" s="50">
        <v>43830.05</v>
      </c>
      <c r="L334" s="50">
        <v>7305</v>
      </c>
      <c r="M334" s="50">
        <v>14610</v>
      </c>
      <c r="N334" s="50">
        <v>65745.05</v>
      </c>
      <c r="O334" s="122">
        <v>0.03</v>
      </c>
      <c r="P334" s="50">
        <v>1972.35</v>
      </c>
      <c r="Q334" s="50">
        <v>67717.400000000009</v>
      </c>
      <c r="R334" s="101">
        <v>3.5000000000000003E-2</v>
      </c>
      <c r="S334" s="50">
        <v>2370.1</v>
      </c>
      <c r="T334" s="50">
        <v>70087.500000000015</v>
      </c>
    </row>
    <row r="335" spans="1:20" ht="15.75" x14ac:dyDescent="0.25">
      <c r="A335" s="45"/>
      <c r="B335" s="39">
        <v>1</v>
      </c>
      <c r="C335" s="40">
        <v>4</v>
      </c>
      <c r="D335" s="40">
        <v>3</v>
      </c>
      <c r="E335" s="41">
        <v>7</v>
      </c>
      <c r="F335" s="41">
        <v>1</v>
      </c>
      <c r="G335" s="55">
        <v>4</v>
      </c>
      <c r="H335" s="42"/>
      <c r="I335" s="42"/>
      <c r="J335" s="43" t="s">
        <v>311</v>
      </c>
      <c r="K335" s="72">
        <v>0</v>
      </c>
      <c r="L335" s="72">
        <v>0</v>
      </c>
      <c r="M335" s="72">
        <v>0</v>
      </c>
      <c r="N335" s="72">
        <v>0</v>
      </c>
      <c r="O335" s="122">
        <v>0.03</v>
      </c>
      <c r="P335" s="86">
        <v>0</v>
      </c>
      <c r="Q335" s="72">
        <v>0</v>
      </c>
      <c r="R335" s="101">
        <v>3.5000000000000003E-2</v>
      </c>
      <c r="S335" s="86">
        <v>0</v>
      </c>
      <c r="T335" s="72">
        <v>0</v>
      </c>
    </row>
    <row r="336" spans="1:20" ht="25.5" x14ac:dyDescent="0.25">
      <c r="A336" s="45"/>
      <c r="B336" s="39">
        <v>1</v>
      </c>
      <c r="C336" s="40">
        <v>4</v>
      </c>
      <c r="D336" s="40">
        <v>3</v>
      </c>
      <c r="E336" s="41">
        <v>7</v>
      </c>
      <c r="F336" s="41">
        <v>1</v>
      </c>
      <c r="G336" s="55">
        <v>5</v>
      </c>
      <c r="H336" s="42"/>
      <c r="I336" s="42"/>
      <c r="J336" s="57" t="s">
        <v>312</v>
      </c>
      <c r="K336" s="72">
        <v>3039.9</v>
      </c>
      <c r="L336" s="72">
        <v>0</v>
      </c>
      <c r="M336" s="72">
        <v>0</v>
      </c>
      <c r="N336" s="72">
        <v>3039.9</v>
      </c>
      <c r="O336" s="122">
        <v>0.03</v>
      </c>
      <c r="P336" s="86">
        <v>91.19</v>
      </c>
      <c r="Q336" s="72">
        <v>3131.09</v>
      </c>
      <c r="R336" s="101">
        <v>3.5000000000000003E-2</v>
      </c>
      <c r="S336" s="86">
        <v>109.58</v>
      </c>
      <c r="T336" s="72">
        <v>3240.67</v>
      </c>
    </row>
    <row r="337" spans="1:20" ht="15.75" x14ac:dyDescent="0.25">
      <c r="A337" s="45"/>
      <c r="B337" s="39">
        <v>1</v>
      </c>
      <c r="C337" s="40">
        <v>4</v>
      </c>
      <c r="D337" s="40">
        <v>3</v>
      </c>
      <c r="E337" s="41">
        <v>7</v>
      </c>
      <c r="F337" s="41">
        <v>1</v>
      </c>
      <c r="G337" s="55">
        <v>6</v>
      </c>
      <c r="H337" s="42"/>
      <c r="I337" s="42"/>
      <c r="J337" s="43" t="s">
        <v>313</v>
      </c>
      <c r="K337" s="72">
        <v>0</v>
      </c>
      <c r="L337" s="72">
        <v>0</v>
      </c>
      <c r="M337" s="72">
        <v>0</v>
      </c>
      <c r="N337" s="72">
        <v>0</v>
      </c>
      <c r="O337" s="104"/>
      <c r="P337" s="72">
        <v>0</v>
      </c>
      <c r="Q337" s="72">
        <v>0</v>
      </c>
      <c r="R337" s="104"/>
      <c r="S337" s="72">
        <v>0</v>
      </c>
      <c r="T337" s="72">
        <v>0</v>
      </c>
    </row>
    <row r="338" spans="1:20" ht="15.75" x14ac:dyDescent="0.25">
      <c r="A338" s="45"/>
      <c r="B338" s="46">
        <v>1</v>
      </c>
      <c r="C338" s="47">
        <v>4</v>
      </c>
      <c r="D338" s="47">
        <v>3</v>
      </c>
      <c r="E338" s="48">
        <v>7</v>
      </c>
      <c r="F338" s="48">
        <v>1</v>
      </c>
      <c r="G338" s="42">
        <v>6</v>
      </c>
      <c r="H338" s="42">
        <v>1</v>
      </c>
      <c r="I338" s="42"/>
      <c r="J338" s="49" t="s">
        <v>314</v>
      </c>
      <c r="K338" s="50">
        <v>0</v>
      </c>
      <c r="L338" s="50">
        <v>0</v>
      </c>
      <c r="M338" s="50">
        <v>0</v>
      </c>
      <c r="N338" s="50">
        <v>0</v>
      </c>
      <c r="O338" s="122">
        <v>0.03</v>
      </c>
      <c r="P338" s="50">
        <v>0</v>
      </c>
      <c r="Q338" s="50">
        <v>0</v>
      </c>
      <c r="R338" s="101">
        <v>3.5000000000000003E-2</v>
      </c>
      <c r="S338" s="50">
        <v>0</v>
      </c>
      <c r="T338" s="50">
        <v>0</v>
      </c>
    </row>
    <row r="339" spans="1:20" ht="15.75" x14ac:dyDescent="0.25">
      <c r="A339" s="45"/>
      <c r="B339" s="46">
        <v>1</v>
      </c>
      <c r="C339" s="47">
        <v>4</v>
      </c>
      <c r="D339" s="47">
        <v>3</v>
      </c>
      <c r="E339" s="48">
        <v>7</v>
      </c>
      <c r="F339" s="48">
        <v>1</v>
      </c>
      <c r="G339" s="42">
        <v>6</v>
      </c>
      <c r="H339" s="42">
        <v>2</v>
      </c>
      <c r="I339" s="42"/>
      <c r="J339" s="49" t="s">
        <v>315</v>
      </c>
      <c r="K339" s="50">
        <v>0</v>
      </c>
      <c r="L339" s="50">
        <v>0</v>
      </c>
      <c r="M339" s="50">
        <v>0</v>
      </c>
      <c r="N339" s="50">
        <v>0</v>
      </c>
      <c r="O339" s="122">
        <v>0.03</v>
      </c>
      <c r="P339" s="50">
        <v>0</v>
      </c>
      <c r="Q339" s="50">
        <v>0</v>
      </c>
      <c r="R339" s="101">
        <v>3.5000000000000003E-2</v>
      </c>
      <c r="S339" s="50">
        <v>0</v>
      </c>
      <c r="T339" s="50">
        <v>0</v>
      </c>
    </row>
    <row r="340" spans="1:20" ht="15.75" x14ac:dyDescent="0.25">
      <c r="A340" s="45"/>
      <c r="B340" s="39">
        <v>1</v>
      </c>
      <c r="C340" s="40">
        <v>4</v>
      </c>
      <c r="D340" s="40">
        <v>3</v>
      </c>
      <c r="E340" s="41">
        <v>7</v>
      </c>
      <c r="F340" s="41">
        <v>1</v>
      </c>
      <c r="G340" s="55">
        <v>7</v>
      </c>
      <c r="H340" s="42"/>
      <c r="I340" s="42"/>
      <c r="J340" s="43" t="s">
        <v>316</v>
      </c>
      <c r="K340" s="72">
        <v>0</v>
      </c>
      <c r="L340" s="72">
        <v>0</v>
      </c>
      <c r="M340" s="72">
        <v>0</v>
      </c>
      <c r="N340" s="72">
        <v>0</v>
      </c>
      <c r="O340" s="122">
        <v>0.03</v>
      </c>
      <c r="P340" s="86">
        <v>0</v>
      </c>
      <c r="Q340" s="72">
        <v>0</v>
      </c>
      <c r="R340" s="101">
        <v>3.5000000000000003E-2</v>
      </c>
      <c r="S340" s="86">
        <v>0</v>
      </c>
      <c r="T340" s="72">
        <v>0</v>
      </c>
    </row>
    <row r="341" spans="1:20" ht="15.75" x14ac:dyDescent="0.25">
      <c r="A341" s="54">
        <v>2</v>
      </c>
      <c r="B341" s="39">
        <v>1</v>
      </c>
      <c r="C341" s="40">
        <v>4</v>
      </c>
      <c r="D341" s="40">
        <v>3</v>
      </c>
      <c r="E341" s="41">
        <v>7</v>
      </c>
      <c r="F341" s="41">
        <v>2</v>
      </c>
      <c r="G341" s="42"/>
      <c r="H341" s="42"/>
      <c r="I341" s="42"/>
      <c r="J341" s="43" t="s">
        <v>180</v>
      </c>
      <c r="K341" s="72">
        <v>0</v>
      </c>
      <c r="L341" s="72">
        <v>0</v>
      </c>
      <c r="M341" s="72">
        <v>0</v>
      </c>
      <c r="N341" s="72">
        <v>0</v>
      </c>
      <c r="O341" s="104"/>
      <c r="P341" s="72">
        <v>0</v>
      </c>
      <c r="Q341" s="72">
        <v>0</v>
      </c>
      <c r="R341" s="104"/>
      <c r="S341" s="72">
        <v>0</v>
      </c>
      <c r="T341" s="72">
        <v>0</v>
      </c>
    </row>
    <row r="342" spans="1:20" ht="25.5" customHeight="1" x14ac:dyDescent="0.25">
      <c r="A342" s="45"/>
      <c r="B342" s="39">
        <v>1</v>
      </c>
      <c r="C342" s="40">
        <v>4</v>
      </c>
      <c r="D342" s="40">
        <v>3</v>
      </c>
      <c r="E342" s="41">
        <v>7</v>
      </c>
      <c r="F342" s="41">
        <v>2</v>
      </c>
      <c r="G342" s="55">
        <v>1</v>
      </c>
      <c r="H342" s="42"/>
      <c r="I342" s="42"/>
      <c r="J342" s="57" t="s">
        <v>1250</v>
      </c>
      <c r="K342" s="72">
        <v>0</v>
      </c>
      <c r="L342" s="72">
        <v>0</v>
      </c>
      <c r="M342" s="72">
        <v>0</v>
      </c>
      <c r="N342" s="72">
        <v>0</v>
      </c>
      <c r="O342" s="122">
        <v>0.03</v>
      </c>
      <c r="P342" s="86">
        <v>0</v>
      </c>
      <c r="Q342" s="72">
        <v>0</v>
      </c>
      <c r="R342" s="101">
        <v>3.5000000000000003E-2</v>
      </c>
      <c r="S342" s="86">
        <v>0</v>
      </c>
      <c r="T342" s="72">
        <v>0</v>
      </c>
    </row>
    <row r="343" spans="1:20" ht="15.75" x14ac:dyDescent="0.25">
      <c r="A343" s="45"/>
      <c r="B343" s="39">
        <v>1</v>
      </c>
      <c r="C343" s="40">
        <v>4</v>
      </c>
      <c r="D343" s="40">
        <v>3</v>
      </c>
      <c r="E343" s="41">
        <v>7</v>
      </c>
      <c r="F343" s="41">
        <v>2</v>
      </c>
      <c r="G343" s="55">
        <v>2</v>
      </c>
      <c r="H343" s="42"/>
      <c r="I343" s="42"/>
      <c r="J343" s="43" t="s">
        <v>317</v>
      </c>
      <c r="K343" s="72">
        <v>0</v>
      </c>
      <c r="L343" s="72">
        <v>0</v>
      </c>
      <c r="M343" s="72">
        <v>0</v>
      </c>
      <c r="N343" s="72">
        <v>0</v>
      </c>
      <c r="O343" s="122">
        <v>0.03</v>
      </c>
      <c r="P343" s="86">
        <v>0</v>
      </c>
      <c r="Q343" s="72">
        <v>0</v>
      </c>
      <c r="R343" s="101">
        <v>3.5000000000000003E-2</v>
      </c>
      <c r="S343" s="86">
        <v>0</v>
      </c>
      <c r="T343" s="72">
        <v>0</v>
      </c>
    </row>
    <row r="344" spans="1:20" ht="15.75" x14ac:dyDescent="0.25">
      <c r="A344" s="45"/>
      <c r="B344" s="39">
        <v>1</v>
      </c>
      <c r="C344" s="40">
        <v>4</v>
      </c>
      <c r="D344" s="40">
        <v>3</v>
      </c>
      <c r="E344" s="41">
        <v>7</v>
      </c>
      <c r="F344" s="41">
        <v>2</v>
      </c>
      <c r="G344" s="55">
        <v>3</v>
      </c>
      <c r="H344" s="42"/>
      <c r="I344" s="42"/>
      <c r="J344" s="43" t="s">
        <v>318</v>
      </c>
      <c r="K344" s="86">
        <v>0</v>
      </c>
      <c r="L344" s="86">
        <v>0</v>
      </c>
      <c r="M344" s="72">
        <v>0</v>
      </c>
      <c r="N344" s="72">
        <v>0</v>
      </c>
      <c r="O344" s="122">
        <v>0.03</v>
      </c>
      <c r="P344" s="86">
        <v>0</v>
      </c>
      <c r="Q344" s="72">
        <v>0</v>
      </c>
      <c r="R344" s="101">
        <v>3.5000000000000003E-2</v>
      </c>
      <c r="S344" s="86">
        <v>0</v>
      </c>
      <c r="T344" s="72">
        <v>0</v>
      </c>
    </row>
    <row r="345" spans="1:20" ht="15.75" x14ac:dyDescent="0.25">
      <c r="A345" s="45"/>
      <c r="B345" s="39">
        <v>1</v>
      </c>
      <c r="C345" s="40">
        <v>4</v>
      </c>
      <c r="D345" s="40">
        <v>3</v>
      </c>
      <c r="E345" s="41">
        <v>7</v>
      </c>
      <c r="F345" s="41">
        <v>2</v>
      </c>
      <c r="G345" s="55">
        <v>4</v>
      </c>
      <c r="H345" s="42"/>
      <c r="I345" s="42"/>
      <c r="J345" s="43" t="s">
        <v>319</v>
      </c>
      <c r="K345" s="72">
        <v>0</v>
      </c>
      <c r="L345" s="72">
        <v>0</v>
      </c>
      <c r="M345" s="72">
        <v>0</v>
      </c>
      <c r="N345" s="72">
        <v>0</v>
      </c>
      <c r="O345" s="104"/>
      <c r="P345" s="72">
        <v>0</v>
      </c>
      <c r="Q345" s="72">
        <v>0</v>
      </c>
      <c r="R345" s="104"/>
      <c r="S345" s="72">
        <v>0</v>
      </c>
      <c r="T345" s="72">
        <v>0</v>
      </c>
    </row>
    <row r="346" spans="1:20" ht="15.75" x14ac:dyDescent="0.25">
      <c r="A346" s="45"/>
      <c r="B346" s="46">
        <v>1</v>
      </c>
      <c r="C346" s="47">
        <v>4</v>
      </c>
      <c r="D346" s="47">
        <v>3</v>
      </c>
      <c r="E346" s="48">
        <v>7</v>
      </c>
      <c r="F346" s="48">
        <v>2</v>
      </c>
      <c r="G346" s="42">
        <v>4</v>
      </c>
      <c r="H346" s="42">
        <v>1</v>
      </c>
      <c r="I346" s="42"/>
      <c r="J346" s="49" t="s">
        <v>320</v>
      </c>
      <c r="K346" s="50">
        <v>0</v>
      </c>
      <c r="L346" s="50">
        <v>0</v>
      </c>
      <c r="M346" s="50">
        <v>0</v>
      </c>
      <c r="N346" s="50">
        <v>0</v>
      </c>
      <c r="O346" s="122">
        <v>0.03</v>
      </c>
      <c r="P346" s="50">
        <v>0</v>
      </c>
      <c r="Q346" s="50">
        <v>0</v>
      </c>
      <c r="R346" s="101">
        <v>3.5000000000000003E-2</v>
      </c>
      <c r="S346" s="50">
        <v>0</v>
      </c>
      <c r="T346" s="50">
        <v>0</v>
      </c>
    </row>
    <row r="347" spans="1:20" ht="15.75" x14ac:dyDescent="0.25">
      <c r="A347" s="45"/>
      <c r="B347" s="46">
        <v>1</v>
      </c>
      <c r="C347" s="47">
        <v>4</v>
      </c>
      <c r="D347" s="47">
        <v>3</v>
      </c>
      <c r="E347" s="48">
        <v>7</v>
      </c>
      <c r="F347" s="48">
        <v>2</v>
      </c>
      <c r="G347" s="42">
        <v>4</v>
      </c>
      <c r="H347" s="42">
        <v>2</v>
      </c>
      <c r="I347" s="42"/>
      <c r="J347" s="49" t="s">
        <v>321</v>
      </c>
      <c r="K347" s="50">
        <v>0</v>
      </c>
      <c r="L347" s="50">
        <v>0</v>
      </c>
      <c r="M347" s="50">
        <v>0</v>
      </c>
      <c r="N347" s="50">
        <v>0</v>
      </c>
      <c r="O347" s="122">
        <v>0.03</v>
      </c>
      <c r="P347" s="50">
        <v>0</v>
      </c>
      <c r="Q347" s="50">
        <v>0</v>
      </c>
      <c r="R347" s="101">
        <v>3.5000000000000003E-2</v>
      </c>
      <c r="S347" s="50">
        <v>0</v>
      </c>
      <c r="T347" s="50">
        <v>0</v>
      </c>
    </row>
    <row r="348" spans="1:20" ht="15.75" x14ac:dyDescent="0.25">
      <c r="A348" s="45"/>
      <c r="B348" s="39">
        <v>1</v>
      </c>
      <c r="C348" s="40">
        <v>4</v>
      </c>
      <c r="D348" s="40">
        <v>3</v>
      </c>
      <c r="E348" s="41">
        <v>7</v>
      </c>
      <c r="F348" s="41">
        <v>2</v>
      </c>
      <c r="G348" s="55">
        <v>5</v>
      </c>
      <c r="H348" s="42"/>
      <c r="I348" s="42"/>
      <c r="J348" s="43" t="s">
        <v>322</v>
      </c>
      <c r="K348" s="72">
        <v>0</v>
      </c>
      <c r="L348" s="72">
        <v>0</v>
      </c>
      <c r="M348" s="72">
        <v>0</v>
      </c>
      <c r="N348" s="72">
        <v>0</v>
      </c>
      <c r="O348" s="104"/>
      <c r="P348" s="72">
        <v>0</v>
      </c>
      <c r="Q348" s="72">
        <v>0</v>
      </c>
      <c r="R348" s="104"/>
      <c r="S348" s="72">
        <v>0</v>
      </c>
      <c r="T348" s="72">
        <v>0</v>
      </c>
    </row>
    <row r="349" spans="1:20" ht="15.75" x14ac:dyDescent="0.25">
      <c r="A349" s="45"/>
      <c r="B349" s="46">
        <v>1</v>
      </c>
      <c r="C349" s="47">
        <v>4</v>
      </c>
      <c r="D349" s="47">
        <v>3</v>
      </c>
      <c r="E349" s="48">
        <v>7</v>
      </c>
      <c r="F349" s="48">
        <v>2</v>
      </c>
      <c r="G349" s="42">
        <v>5</v>
      </c>
      <c r="H349" s="42">
        <v>1</v>
      </c>
      <c r="I349" s="42"/>
      <c r="J349" s="49" t="s">
        <v>323</v>
      </c>
      <c r="K349" s="50">
        <v>0</v>
      </c>
      <c r="L349" s="50">
        <v>0</v>
      </c>
      <c r="M349" s="50">
        <v>0</v>
      </c>
      <c r="N349" s="50">
        <v>0</v>
      </c>
      <c r="O349" s="122">
        <v>0.03</v>
      </c>
      <c r="P349" s="50">
        <v>0</v>
      </c>
      <c r="Q349" s="50">
        <v>0</v>
      </c>
      <c r="R349" s="101">
        <v>3.5000000000000003E-2</v>
      </c>
      <c r="S349" s="50">
        <v>0</v>
      </c>
      <c r="T349" s="50">
        <v>0</v>
      </c>
    </row>
    <row r="350" spans="1:20" ht="29.25" customHeight="1" x14ac:dyDescent="0.25">
      <c r="A350" s="45"/>
      <c r="B350" s="39">
        <v>1</v>
      </c>
      <c r="C350" s="40">
        <v>4</v>
      </c>
      <c r="D350" s="40">
        <v>3</v>
      </c>
      <c r="E350" s="41">
        <v>7</v>
      </c>
      <c r="F350" s="41">
        <v>2</v>
      </c>
      <c r="G350" s="55">
        <v>6</v>
      </c>
      <c r="H350" s="42"/>
      <c r="I350" s="42"/>
      <c r="J350" s="57" t="s">
        <v>324</v>
      </c>
      <c r="K350" s="72">
        <v>0</v>
      </c>
      <c r="L350" s="72">
        <v>0</v>
      </c>
      <c r="M350" s="72">
        <v>0</v>
      </c>
      <c r="N350" s="72">
        <v>0</v>
      </c>
      <c r="O350" s="104"/>
      <c r="P350" s="72">
        <v>0</v>
      </c>
      <c r="Q350" s="72">
        <v>0</v>
      </c>
      <c r="R350" s="104"/>
      <c r="S350" s="72">
        <v>0</v>
      </c>
      <c r="T350" s="72">
        <v>0</v>
      </c>
    </row>
    <row r="351" spans="1:20" ht="15.75" x14ac:dyDescent="0.25">
      <c r="A351" s="45"/>
      <c r="B351" s="46">
        <v>1</v>
      </c>
      <c r="C351" s="47">
        <v>4</v>
      </c>
      <c r="D351" s="47">
        <v>3</v>
      </c>
      <c r="E351" s="48">
        <v>7</v>
      </c>
      <c r="F351" s="48">
        <v>2</v>
      </c>
      <c r="G351" s="42">
        <v>6</v>
      </c>
      <c r="H351" s="42">
        <v>1</v>
      </c>
      <c r="I351" s="42"/>
      <c r="J351" s="49" t="s">
        <v>325</v>
      </c>
      <c r="K351" s="50">
        <v>0</v>
      </c>
      <c r="L351" s="50">
        <v>0</v>
      </c>
      <c r="M351" s="50">
        <v>0</v>
      </c>
      <c r="N351" s="50">
        <v>0</v>
      </c>
      <c r="O351" s="122">
        <v>0.03</v>
      </c>
      <c r="P351" s="50">
        <v>0</v>
      </c>
      <c r="Q351" s="50">
        <v>0</v>
      </c>
      <c r="R351" s="101">
        <v>3.5000000000000003E-2</v>
      </c>
      <c r="S351" s="50">
        <v>0</v>
      </c>
      <c r="T351" s="50">
        <v>0</v>
      </c>
    </row>
    <row r="352" spans="1:20" ht="15.75" x14ac:dyDescent="0.25">
      <c r="A352" s="51">
        <v>4</v>
      </c>
      <c r="B352" s="32">
        <v>1</v>
      </c>
      <c r="C352" s="33">
        <v>4</v>
      </c>
      <c r="D352" s="33">
        <v>4</v>
      </c>
      <c r="E352" s="34"/>
      <c r="F352" s="64"/>
      <c r="G352" s="64"/>
      <c r="H352" s="64"/>
      <c r="I352" s="64"/>
      <c r="J352" s="67" t="s">
        <v>326</v>
      </c>
      <c r="K352" s="66">
        <v>430788.56000000017</v>
      </c>
      <c r="L352" s="66">
        <v>58695.798888888879</v>
      </c>
      <c r="M352" s="66">
        <v>93388.556000000011</v>
      </c>
      <c r="N352" s="66">
        <v>582872.91488888895</v>
      </c>
      <c r="O352" s="102"/>
      <c r="P352" s="66">
        <v>17485.679999999997</v>
      </c>
      <c r="Q352" s="66">
        <v>600358.59488888877</v>
      </c>
      <c r="R352" s="102"/>
      <c r="S352" s="66">
        <v>21012.110000000004</v>
      </c>
      <c r="T352" s="66">
        <v>621370.70488888898</v>
      </c>
    </row>
    <row r="353" spans="1:20" ht="42" customHeight="1" x14ac:dyDescent="0.25">
      <c r="A353" s="123" t="s">
        <v>10</v>
      </c>
      <c r="B353" s="124">
        <v>1</v>
      </c>
      <c r="C353" s="125">
        <v>4</v>
      </c>
      <c r="D353" s="125">
        <v>4</v>
      </c>
      <c r="E353" s="126">
        <v>1</v>
      </c>
      <c r="F353" s="127"/>
      <c r="G353" s="127"/>
      <c r="H353" s="127"/>
      <c r="I353" s="127"/>
      <c r="J353" s="147" t="s">
        <v>327</v>
      </c>
      <c r="K353" s="144">
        <v>1791.52</v>
      </c>
      <c r="L353" s="144">
        <v>597.15</v>
      </c>
      <c r="M353" s="144">
        <v>1198</v>
      </c>
      <c r="N353" s="144">
        <v>3586.6699999999996</v>
      </c>
      <c r="O353" s="137"/>
      <c r="P353" s="144">
        <v>107.58999999999999</v>
      </c>
      <c r="Q353" s="144">
        <v>3694.2599999999998</v>
      </c>
      <c r="R353" s="137"/>
      <c r="S353" s="144">
        <v>129.29</v>
      </c>
      <c r="T353" s="144">
        <v>3823.5499999999997</v>
      </c>
    </row>
    <row r="354" spans="1:20" ht="30" customHeight="1" x14ac:dyDescent="0.25">
      <c r="A354" s="75">
        <v>1</v>
      </c>
      <c r="B354" s="39">
        <v>1</v>
      </c>
      <c r="C354" s="40">
        <v>4</v>
      </c>
      <c r="D354" s="40">
        <v>4</v>
      </c>
      <c r="E354" s="41">
        <v>1</v>
      </c>
      <c r="F354" s="55">
        <v>1</v>
      </c>
      <c r="G354" s="55"/>
      <c r="H354" s="55"/>
      <c r="I354" s="55"/>
      <c r="J354" s="57" t="s">
        <v>328</v>
      </c>
      <c r="K354" s="72">
        <v>1531.08</v>
      </c>
      <c r="L354" s="72">
        <v>510.34</v>
      </c>
      <c r="M354" s="72">
        <v>1024</v>
      </c>
      <c r="N354" s="72">
        <v>3065.4199999999996</v>
      </c>
      <c r="O354" s="104"/>
      <c r="P354" s="72">
        <v>91.96</v>
      </c>
      <c r="Q354" s="72">
        <v>3157.3799999999997</v>
      </c>
      <c r="R354" s="104"/>
      <c r="S354" s="72">
        <v>110.5</v>
      </c>
      <c r="T354" s="72">
        <v>3267.8799999999997</v>
      </c>
    </row>
    <row r="355" spans="1:20" ht="15.75" x14ac:dyDescent="0.25">
      <c r="A355" s="76"/>
      <c r="B355" s="39">
        <v>1</v>
      </c>
      <c r="C355" s="40">
        <v>4</v>
      </c>
      <c r="D355" s="40">
        <v>4</v>
      </c>
      <c r="E355" s="41">
        <v>1</v>
      </c>
      <c r="F355" s="55">
        <v>1</v>
      </c>
      <c r="G355" s="55">
        <v>1</v>
      </c>
      <c r="H355" s="55"/>
      <c r="I355" s="55"/>
      <c r="J355" s="43" t="s">
        <v>329</v>
      </c>
      <c r="K355" s="72">
        <v>1222.06</v>
      </c>
      <c r="L355" s="72">
        <v>407.34</v>
      </c>
      <c r="M355" s="72">
        <v>814</v>
      </c>
      <c r="N355" s="72">
        <v>2443.3999999999996</v>
      </c>
      <c r="O355" s="104"/>
      <c r="P355" s="72">
        <v>73.3</v>
      </c>
      <c r="Q355" s="72">
        <v>2516.6999999999998</v>
      </c>
      <c r="R355" s="104"/>
      <c r="S355" s="72">
        <v>88.08</v>
      </c>
      <c r="T355" s="72">
        <v>2604.7799999999997</v>
      </c>
    </row>
    <row r="356" spans="1:20" ht="15.75" x14ac:dyDescent="0.25">
      <c r="A356" s="76"/>
      <c r="B356" s="46">
        <v>1</v>
      </c>
      <c r="C356" s="47">
        <v>4</v>
      </c>
      <c r="D356" s="47">
        <v>4</v>
      </c>
      <c r="E356" s="48">
        <v>1</v>
      </c>
      <c r="F356" s="42">
        <v>1</v>
      </c>
      <c r="G356" s="42">
        <v>1</v>
      </c>
      <c r="H356" s="42">
        <v>1</v>
      </c>
      <c r="I356" s="42"/>
      <c r="J356" s="49" t="s">
        <v>330</v>
      </c>
      <c r="K356" s="50">
        <v>0</v>
      </c>
      <c r="L356" s="50">
        <v>0</v>
      </c>
      <c r="M356" s="50">
        <v>0</v>
      </c>
      <c r="N356" s="50">
        <v>0</v>
      </c>
      <c r="O356" s="122">
        <v>0.03</v>
      </c>
      <c r="P356" s="50">
        <v>0</v>
      </c>
      <c r="Q356" s="50">
        <v>0</v>
      </c>
      <c r="R356" s="101">
        <v>3.5000000000000003E-2</v>
      </c>
      <c r="S356" s="50">
        <v>0</v>
      </c>
      <c r="T356" s="50">
        <v>0</v>
      </c>
    </row>
    <row r="357" spans="1:20" ht="15.75" x14ac:dyDescent="0.25">
      <c r="A357" s="76"/>
      <c r="B357" s="46">
        <v>1</v>
      </c>
      <c r="C357" s="47">
        <v>4</v>
      </c>
      <c r="D357" s="47">
        <v>4</v>
      </c>
      <c r="E357" s="48">
        <v>1</v>
      </c>
      <c r="F357" s="42">
        <v>1</v>
      </c>
      <c r="G357" s="42">
        <v>1</v>
      </c>
      <c r="H357" s="42">
        <v>2</v>
      </c>
      <c r="I357" s="42"/>
      <c r="J357" s="49" t="s">
        <v>331</v>
      </c>
      <c r="K357" s="50">
        <v>1222.06</v>
      </c>
      <c r="L357" s="50">
        <v>407.34</v>
      </c>
      <c r="M357" s="50">
        <v>814</v>
      </c>
      <c r="N357" s="50">
        <v>2443.3999999999996</v>
      </c>
      <c r="O357" s="122">
        <v>0.03</v>
      </c>
      <c r="P357" s="50">
        <v>73.3</v>
      </c>
      <c r="Q357" s="50">
        <v>2516.6999999999998</v>
      </c>
      <c r="R357" s="101">
        <v>3.5000000000000003E-2</v>
      </c>
      <c r="S357" s="50">
        <v>88.08</v>
      </c>
      <c r="T357" s="50">
        <v>2604.7799999999997</v>
      </c>
    </row>
    <row r="358" spans="1:20" ht="15.75" x14ac:dyDescent="0.25">
      <c r="A358" s="76"/>
      <c r="B358" s="46">
        <v>1</v>
      </c>
      <c r="C358" s="47">
        <v>4</v>
      </c>
      <c r="D358" s="47">
        <v>4</v>
      </c>
      <c r="E358" s="48">
        <v>1</v>
      </c>
      <c r="F358" s="42">
        <v>1</v>
      </c>
      <c r="G358" s="42">
        <v>1</v>
      </c>
      <c r="H358" s="42">
        <v>3</v>
      </c>
      <c r="I358" s="42"/>
      <c r="J358" s="49" t="s">
        <v>332</v>
      </c>
      <c r="K358" s="50">
        <v>0</v>
      </c>
      <c r="L358" s="50">
        <v>0</v>
      </c>
      <c r="M358" s="50">
        <v>0</v>
      </c>
      <c r="N358" s="50">
        <v>0</v>
      </c>
      <c r="O358" s="122">
        <v>0.03</v>
      </c>
      <c r="P358" s="50">
        <v>0</v>
      </c>
      <c r="Q358" s="50">
        <v>0</v>
      </c>
      <c r="R358" s="101">
        <v>3.5000000000000003E-2</v>
      </c>
      <c r="S358" s="50">
        <v>0</v>
      </c>
      <c r="T358" s="50">
        <v>0</v>
      </c>
    </row>
    <row r="359" spans="1:20" ht="15.75" x14ac:dyDescent="0.25">
      <c r="A359" s="76"/>
      <c r="B359" s="46">
        <v>1</v>
      </c>
      <c r="C359" s="47">
        <v>4</v>
      </c>
      <c r="D359" s="47">
        <v>4</v>
      </c>
      <c r="E359" s="48">
        <v>1</v>
      </c>
      <c r="F359" s="42">
        <v>1</v>
      </c>
      <c r="G359" s="42">
        <v>1</v>
      </c>
      <c r="H359" s="42">
        <v>4</v>
      </c>
      <c r="I359" s="42"/>
      <c r="J359" s="49" t="s">
        <v>70</v>
      </c>
      <c r="K359" s="50">
        <v>0</v>
      </c>
      <c r="L359" s="50">
        <v>0</v>
      </c>
      <c r="M359" s="50">
        <v>0</v>
      </c>
      <c r="N359" s="50">
        <v>0</v>
      </c>
      <c r="O359" s="122">
        <v>0.03</v>
      </c>
      <c r="P359" s="50">
        <v>0</v>
      </c>
      <c r="Q359" s="50">
        <v>0</v>
      </c>
      <c r="R359" s="101">
        <v>3.5000000000000003E-2</v>
      </c>
      <c r="S359" s="50">
        <v>0</v>
      </c>
      <c r="T359" s="50">
        <v>0</v>
      </c>
    </row>
    <row r="360" spans="1:20" ht="15.75" x14ac:dyDescent="0.25">
      <c r="A360" s="76"/>
      <c r="B360" s="46">
        <v>1</v>
      </c>
      <c r="C360" s="47">
        <v>4</v>
      </c>
      <c r="D360" s="47">
        <v>4</v>
      </c>
      <c r="E360" s="48">
        <v>1</v>
      </c>
      <c r="F360" s="42">
        <v>1</v>
      </c>
      <c r="G360" s="42">
        <v>1</v>
      </c>
      <c r="H360" s="42">
        <v>5</v>
      </c>
      <c r="I360" s="42"/>
      <c r="J360" s="49" t="s">
        <v>333</v>
      </c>
      <c r="K360" s="50">
        <v>0</v>
      </c>
      <c r="L360" s="50">
        <v>0</v>
      </c>
      <c r="M360" s="50">
        <v>0</v>
      </c>
      <c r="N360" s="50">
        <v>0</v>
      </c>
      <c r="O360" s="122">
        <v>0.03</v>
      </c>
      <c r="P360" s="50">
        <v>0</v>
      </c>
      <c r="Q360" s="50">
        <v>0</v>
      </c>
      <c r="R360" s="101">
        <v>3.5000000000000003E-2</v>
      </c>
      <c r="S360" s="50">
        <v>0</v>
      </c>
      <c r="T360" s="50">
        <v>0</v>
      </c>
    </row>
    <row r="361" spans="1:20" ht="15.75" x14ac:dyDescent="0.25">
      <c r="A361" s="76"/>
      <c r="B361" s="46">
        <v>1</v>
      </c>
      <c r="C361" s="47">
        <v>4</v>
      </c>
      <c r="D361" s="47">
        <v>4</v>
      </c>
      <c r="E361" s="48">
        <v>1</v>
      </c>
      <c r="F361" s="42">
        <v>1</v>
      </c>
      <c r="G361" s="42">
        <v>1</v>
      </c>
      <c r="H361" s="42">
        <v>6</v>
      </c>
      <c r="I361" s="42"/>
      <c r="J361" s="49" t="s">
        <v>334</v>
      </c>
      <c r="K361" s="50">
        <v>0</v>
      </c>
      <c r="L361" s="50">
        <v>0</v>
      </c>
      <c r="M361" s="50">
        <v>0</v>
      </c>
      <c r="N361" s="50">
        <v>0</v>
      </c>
      <c r="O361" s="122">
        <v>0.03</v>
      </c>
      <c r="P361" s="50">
        <v>0</v>
      </c>
      <c r="Q361" s="50">
        <v>0</v>
      </c>
      <c r="R361" s="101">
        <v>3.5000000000000003E-2</v>
      </c>
      <c r="S361" s="50">
        <v>0</v>
      </c>
      <c r="T361" s="50">
        <v>0</v>
      </c>
    </row>
    <row r="362" spans="1:20" ht="15.75" x14ac:dyDescent="0.25">
      <c r="A362" s="76"/>
      <c r="B362" s="46">
        <v>1</v>
      </c>
      <c r="C362" s="47">
        <v>4</v>
      </c>
      <c r="D362" s="47">
        <v>4</v>
      </c>
      <c r="E362" s="48">
        <v>1</v>
      </c>
      <c r="F362" s="42">
        <v>1</v>
      </c>
      <c r="G362" s="42">
        <v>1</v>
      </c>
      <c r="H362" s="42">
        <v>7</v>
      </c>
      <c r="I362" s="42"/>
      <c r="J362" s="49" t="s">
        <v>335</v>
      </c>
      <c r="K362" s="50">
        <v>0</v>
      </c>
      <c r="L362" s="50">
        <v>0</v>
      </c>
      <c r="M362" s="50">
        <v>0</v>
      </c>
      <c r="N362" s="50">
        <v>0</v>
      </c>
      <c r="O362" s="122">
        <v>0.03</v>
      </c>
      <c r="P362" s="50">
        <v>0</v>
      </c>
      <c r="Q362" s="50">
        <v>0</v>
      </c>
      <c r="R362" s="101">
        <v>3.5000000000000003E-2</v>
      </c>
      <c r="S362" s="50">
        <v>0</v>
      </c>
      <c r="T362" s="50">
        <v>0</v>
      </c>
    </row>
    <row r="363" spans="1:20" ht="15.75" x14ac:dyDescent="0.25">
      <c r="A363" s="76"/>
      <c r="B363" s="39">
        <v>1</v>
      </c>
      <c r="C363" s="40">
        <v>4</v>
      </c>
      <c r="D363" s="40">
        <v>4</v>
      </c>
      <c r="E363" s="41">
        <v>1</v>
      </c>
      <c r="F363" s="55">
        <v>1</v>
      </c>
      <c r="G363" s="55">
        <v>2</v>
      </c>
      <c r="H363" s="42"/>
      <c r="I363" s="42"/>
      <c r="J363" s="43" t="s">
        <v>336</v>
      </c>
      <c r="K363" s="72">
        <v>309.02</v>
      </c>
      <c r="L363" s="72">
        <v>103</v>
      </c>
      <c r="M363" s="72">
        <v>210</v>
      </c>
      <c r="N363" s="72">
        <v>622.02</v>
      </c>
      <c r="O363" s="104"/>
      <c r="P363" s="72">
        <v>18.66</v>
      </c>
      <c r="Q363" s="72">
        <v>640.67999999999995</v>
      </c>
      <c r="R363" s="104"/>
      <c r="S363" s="72">
        <v>22.42</v>
      </c>
      <c r="T363" s="72">
        <v>663.09999999999991</v>
      </c>
    </row>
    <row r="364" spans="1:20" ht="15.75" x14ac:dyDescent="0.25">
      <c r="A364" s="76"/>
      <c r="B364" s="46">
        <v>1</v>
      </c>
      <c r="C364" s="47">
        <v>4</v>
      </c>
      <c r="D364" s="47">
        <v>4</v>
      </c>
      <c r="E364" s="48">
        <v>1</v>
      </c>
      <c r="F364" s="42">
        <v>1</v>
      </c>
      <c r="G364" s="42">
        <v>2</v>
      </c>
      <c r="H364" s="42">
        <v>1</v>
      </c>
      <c r="I364" s="42"/>
      <c r="J364" s="49" t="s">
        <v>337</v>
      </c>
      <c r="K364" s="50">
        <v>309.02</v>
      </c>
      <c r="L364" s="50">
        <v>103</v>
      </c>
      <c r="M364" s="50">
        <v>210</v>
      </c>
      <c r="N364" s="50">
        <v>622.02</v>
      </c>
      <c r="O364" s="122">
        <v>0.03</v>
      </c>
      <c r="P364" s="50">
        <v>18.66</v>
      </c>
      <c r="Q364" s="50">
        <v>640.67999999999995</v>
      </c>
      <c r="R364" s="101">
        <v>3.5000000000000003E-2</v>
      </c>
      <c r="S364" s="50">
        <v>22.42</v>
      </c>
      <c r="T364" s="50">
        <v>663.09999999999991</v>
      </c>
    </row>
    <row r="365" spans="1:20" ht="15.75" x14ac:dyDescent="0.25">
      <c r="A365" s="76"/>
      <c r="B365" s="46">
        <v>1</v>
      </c>
      <c r="C365" s="47">
        <v>4</v>
      </c>
      <c r="D365" s="47">
        <v>4</v>
      </c>
      <c r="E365" s="48">
        <v>1</v>
      </c>
      <c r="F365" s="42">
        <v>1</v>
      </c>
      <c r="G365" s="42">
        <v>2</v>
      </c>
      <c r="H365" s="42">
        <v>2</v>
      </c>
      <c r="I365" s="42"/>
      <c r="J365" s="49" t="s">
        <v>332</v>
      </c>
      <c r="K365" s="50">
        <v>0</v>
      </c>
      <c r="L365" s="50">
        <v>0</v>
      </c>
      <c r="M365" s="50">
        <v>0</v>
      </c>
      <c r="N365" s="50">
        <v>0</v>
      </c>
      <c r="O365" s="122">
        <v>0.03</v>
      </c>
      <c r="P365" s="50">
        <v>0</v>
      </c>
      <c r="Q365" s="50">
        <v>0</v>
      </c>
      <c r="R365" s="101">
        <v>3.5000000000000003E-2</v>
      </c>
      <c r="S365" s="50">
        <v>0</v>
      </c>
      <c r="T365" s="50">
        <v>0</v>
      </c>
    </row>
    <row r="366" spans="1:20" ht="15.75" x14ac:dyDescent="0.25">
      <c r="A366" s="76"/>
      <c r="B366" s="46">
        <v>1</v>
      </c>
      <c r="C366" s="47">
        <v>4</v>
      </c>
      <c r="D366" s="47">
        <v>4</v>
      </c>
      <c r="E366" s="48">
        <v>1</v>
      </c>
      <c r="F366" s="42">
        <v>1</v>
      </c>
      <c r="G366" s="42">
        <v>2</v>
      </c>
      <c r="H366" s="42">
        <v>3</v>
      </c>
      <c r="I366" s="42"/>
      <c r="J366" s="49" t="s">
        <v>70</v>
      </c>
      <c r="K366" s="50">
        <v>0</v>
      </c>
      <c r="L366" s="50">
        <v>0</v>
      </c>
      <c r="M366" s="50">
        <v>0</v>
      </c>
      <c r="N366" s="50">
        <v>0</v>
      </c>
      <c r="O366" s="122">
        <v>0.03</v>
      </c>
      <c r="P366" s="50">
        <v>0</v>
      </c>
      <c r="Q366" s="50">
        <v>0</v>
      </c>
      <c r="R366" s="101">
        <v>3.5000000000000003E-2</v>
      </c>
      <c r="S366" s="50">
        <v>0</v>
      </c>
      <c r="T366" s="50">
        <v>0</v>
      </c>
    </row>
    <row r="367" spans="1:20" ht="15.75" x14ac:dyDescent="0.25">
      <c r="A367" s="76"/>
      <c r="B367" s="46">
        <v>1</v>
      </c>
      <c r="C367" s="47">
        <v>4</v>
      </c>
      <c r="D367" s="47">
        <v>4</v>
      </c>
      <c r="E367" s="48">
        <v>1</v>
      </c>
      <c r="F367" s="42">
        <v>1</v>
      </c>
      <c r="G367" s="42">
        <v>2</v>
      </c>
      <c r="H367" s="42">
        <v>4</v>
      </c>
      <c r="I367" s="42"/>
      <c r="J367" s="49" t="s">
        <v>338</v>
      </c>
      <c r="K367" s="50">
        <v>0</v>
      </c>
      <c r="L367" s="50">
        <v>0</v>
      </c>
      <c r="M367" s="50">
        <v>0</v>
      </c>
      <c r="N367" s="50">
        <v>0</v>
      </c>
      <c r="O367" s="122">
        <v>0.03</v>
      </c>
      <c r="P367" s="50">
        <v>0</v>
      </c>
      <c r="Q367" s="50">
        <v>0</v>
      </c>
      <c r="R367" s="101">
        <v>3.5000000000000003E-2</v>
      </c>
      <c r="S367" s="50">
        <v>0</v>
      </c>
      <c r="T367" s="50">
        <v>0</v>
      </c>
    </row>
    <row r="368" spans="1:20" ht="15.75" x14ac:dyDescent="0.25">
      <c r="A368" s="76"/>
      <c r="B368" s="46">
        <v>1</v>
      </c>
      <c r="C368" s="47">
        <v>4</v>
      </c>
      <c r="D368" s="47">
        <v>4</v>
      </c>
      <c r="E368" s="48">
        <v>1</v>
      </c>
      <c r="F368" s="42">
        <v>1</v>
      </c>
      <c r="G368" s="42">
        <v>2</v>
      </c>
      <c r="H368" s="42">
        <v>5</v>
      </c>
      <c r="I368" s="42"/>
      <c r="J368" s="49" t="s">
        <v>339</v>
      </c>
      <c r="K368" s="50">
        <v>0</v>
      </c>
      <c r="L368" s="50">
        <v>0</v>
      </c>
      <c r="M368" s="50">
        <v>0</v>
      </c>
      <c r="N368" s="50">
        <v>0</v>
      </c>
      <c r="O368" s="122">
        <v>0.03</v>
      </c>
      <c r="P368" s="50">
        <v>0</v>
      </c>
      <c r="Q368" s="50">
        <v>0</v>
      </c>
      <c r="R368" s="101">
        <v>3.5000000000000003E-2</v>
      </c>
      <c r="S368" s="50">
        <v>0</v>
      </c>
      <c r="T368" s="50">
        <v>0</v>
      </c>
    </row>
    <row r="369" spans="1:20" ht="15.75" x14ac:dyDescent="0.25">
      <c r="A369" s="76"/>
      <c r="B369" s="46">
        <v>1</v>
      </c>
      <c r="C369" s="47">
        <v>4</v>
      </c>
      <c r="D369" s="47">
        <v>4</v>
      </c>
      <c r="E369" s="48">
        <v>1</v>
      </c>
      <c r="F369" s="42">
        <v>1</v>
      </c>
      <c r="G369" s="42">
        <v>2</v>
      </c>
      <c r="H369" s="42">
        <v>6</v>
      </c>
      <c r="I369" s="42"/>
      <c r="J369" s="49" t="s">
        <v>340</v>
      </c>
      <c r="K369" s="50">
        <v>0</v>
      </c>
      <c r="L369" s="50">
        <v>0</v>
      </c>
      <c r="M369" s="50">
        <v>0</v>
      </c>
      <c r="N369" s="50">
        <v>0</v>
      </c>
      <c r="O369" s="122">
        <v>0.03</v>
      </c>
      <c r="P369" s="50">
        <v>0</v>
      </c>
      <c r="Q369" s="50">
        <v>0</v>
      </c>
      <c r="R369" s="101">
        <v>3.5000000000000003E-2</v>
      </c>
      <c r="S369" s="50">
        <v>0</v>
      </c>
      <c r="T369" s="50">
        <v>0</v>
      </c>
    </row>
    <row r="370" spans="1:20" ht="15.75" x14ac:dyDescent="0.25">
      <c r="A370" s="76"/>
      <c r="B370" s="46">
        <v>1</v>
      </c>
      <c r="C370" s="47">
        <v>4</v>
      </c>
      <c r="D370" s="47">
        <v>4</v>
      </c>
      <c r="E370" s="48">
        <v>1</v>
      </c>
      <c r="F370" s="42">
        <v>1</v>
      </c>
      <c r="G370" s="42">
        <v>2</v>
      </c>
      <c r="H370" s="42">
        <v>7</v>
      </c>
      <c r="I370" s="42"/>
      <c r="J370" s="49" t="s">
        <v>333</v>
      </c>
      <c r="K370" s="50">
        <v>0</v>
      </c>
      <c r="L370" s="50">
        <v>0</v>
      </c>
      <c r="M370" s="50">
        <v>0</v>
      </c>
      <c r="N370" s="50">
        <v>0</v>
      </c>
      <c r="O370" s="122">
        <v>0.03</v>
      </c>
      <c r="P370" s="50">
        <v>0</v>
      </c>
      <c r="Q370" s="50">
        <v>0</v>
      </c>
      <c r="R370" s="101">
        <v>3.5000000000000003E-2</v>
      </c>
      <c r="S370" s="50">
        <v>0</v>
      </c>
      <c r="T370" s="50">
        <v>0</v>
      </c>
    </row>
    <row r="371" spans="1:20" ht="15.75" x14ac:dyDescent="0.25">
      <c r="A371" s="76"/>
      <c r="B371" s="46">
        <v>1</v>
      </c>
      <c r="C371" s="47">
        <v>4</v>
      </c>
      <c r="D371" s="47">
        <v>4</v>
      </c>
      <c r="E371" s="48">
        <v>1</v>
      </c>
      <c r="F371" s="42">
        <v>1</v>
      </c>
      <c r="G371" s="42">
        <v>2</v>
      </c>
      <c r="H371" s="42">
        <v>8</v>
      </c>
      <c r="I371" s="42"/>
      <c r="J371" s="49" t="s">
        <v>334</v>
      </c>
      <c r="K371" s="50">
        <v>0</v>
      </c>
      <c r="L371" s="50">
        <v>0</v>
      </c>
      <c r="M371" s="50">
        <v>0</v>
      </c>
      <c r="N371" s="50">
        <v>0</v>
      </c>
      <c r="O371" s="122">
        <v>0.03</v>
      </c>
      <c r="P371" s="50">
        <v>0</v>
      </c>
      <c r="Q371" s="50">
        <v>0</v>
      </c>
      <c r="R371" s="101">
        <v>3.5000000000000003E-2</v>
      </c>
      <c r="S371" s="50">
        <v>0</v>
      </c>
      <c r="T371" s="50">
        <v>0</v>
      </c>
    </row>
    <row r="372" spans="1:20" ht="15.75" x14ac:dyDescent="0.25">
      <c r="A372" s="76"/>
      <c r="B372" s="46">
        <v>1</v>
      </c>
      <c r="C372" s="47">
        <v>4</v>
      </c>
      <c r="D372" s="47">
        <v>4</v>
      </c>
      <c r="E372" s="48">
        <v>1</v>
      </c>
      <c r="F372" s="42">
        <v>1</v>
      </c>
      <c r="G372" s="42">
        <v>2</v>
      </c>
      <c r="H372" s="42">
        <v>9</v>
      </c>
      <c r="I372" s="42"/>
      <c r="J372" s="49" t="s">
        <v>335</v>
      </c>
      <c r="K372" s="50">
        <v>0</v>
      </c>
      <c r="L372" s="50">
        <v>0</v>
      </c>
      <c r="M372" s="50">
        <v>0</v>
      </c>
      <c r="N372" s="50">
        <v>0</v>
      </c>
      <c r="O372" s="122">
        <v>0.03</v>
      </c>
      <c r="P372" s="50">
        <v>0</v>
      </c>
      <c r="Q372" s="50">
        <v>0</v>
      </c>
      <c r="R372" s="101">
        <v>3.5000000000000003E-2</v>
      </c>
      <c r="S372" s="50">
        <v>0</v>
      </c>
      <c r="T372" s="50">
        <v>0</v>
      </c>
    </row>
    <row r="373" spans="1:20" ht="15.75" x14ac:dyDescent="0.25">
      <c r="A373" s="76"/>
      <c r="B373" s="39">
        <v>1</v>
      </c>
      <c r="C373" s="40">
        <v>4</v>
      </c>
      <c r="D373" s="40">
        <v>4</v>
      </c>
      <c r="E373" s="41">
        <v>1</v>
      </c>
      <c r="F373" s="55">
        <v>1</v>
      </c>
      <c r="G373" s="55">
        <v>3</v>
      </c>
      <c r="H373" s="42"/>
      <c r="I373" s="42"/>
      <c r="J373" s="43" t="s">
        <v>341</v>
      </c>
      <c r="K373" s="72">
        <v>0</v>
      </c>
      <c r="L373" s="72">
        <v>0</v>
      </c>
      <c r="M373" s="72">
        <v>0</v>
      </c>
      <c r="N373" s="72">
        <v>0</v>
      </c>
      <c r="O373" s="104"/>
      <c r="P373" s="72">
        <v>0</v>
      </c>
      <c r="Q373" s="72">
        <v>0</v>
      </c>
      <c r="R373" s="104"/>
      <c r="S373" s="72">
        <v>0</v>
      </c>
      <c r="T373" s="72">
        <v>0</v>
      </c>
    </row>
    <row r="374" spans="1:20" ht="15.75" x14ac:dyDescent="0.25">
      <c r="A374" s="76"/>
      <c r="B374" s="46">
        <v>1</v>
      </c>
      <c r="C374" s="47">
        <v>4</v>
      </c>
      <c r="D374" s="47">
        <v>4</v>
      </c>
      <c r="E374" s="48">
        <v>1</v>
      </c>
      <c r="F374" s="42">
        <v>1</v>
      </c>
      <c r="G374" s="42">
        <v>3</v>
      </c>
      <c r="H374" s="42">
        <v>1</v>
      </c>
      <c r="I374" s="42"/>
      <c r="J374" s="49" t="s">
        <v>337</v>
      </c>
      <c r="K374" s="50">
        <v>0</v>
      </c>
      <c r="L374" s="50">
        <v>0</v>
      </c>
      <c r="M374" s="50">
        <v>0</v>
      </c>
      <c r="N374" s="50">
        <v>0</v>
      </c>
      <c r="O374" s="122">
        <v>0.03</v>
      </c>
      <c r="P374" s="50">
        <v>0</v>
      </c>
      <c r="Q374" s="50">
        <v>0</v>
      </c>
      <c r="R374" s="101">
        <v>3.5000000000000003E-2</v>
      </c>
      <c r="S374" s="50">
        <v>0</v>
      </c>
      <c r="T374" s="50">
        <v>0</v>
      </c>
    </row>
    <row r="375" spans="1:20" ht="15.75" x14ac:dyDescent="0.25">
      <c r="A375" s="76"/>
      <c r="B375" s="46">
        <v>1</v>
      </c>
      <c r="C375" s="47">
        <v>4</v>
      </c>
      <c r="D375" s="47">
        <v>4</v>
      </c>
      <c r="E375" s="48">
        <v>1</v>
      </c>
      <c r="F375" s="42">
        <v>1</v>
      </c>
      <c r="G375" s="42">
        <v>3</v>
      </c>
      <c r="H375" s="42">
        <v>2</v>
      </c>
      <c r="I375" s="42"/>
      <c r="J375" s="49" t="s">
        <v>332</v>
      </c>
      <c r="K375" s="50">
        <v>0</v>
      </c>
      <c r="L375" s="50">
        <v>0</v>
      </c>
      <c r="M375" s="50">
        <v>0</v>
      </c>
      <c r="N375" s="50">
        <v>0</v>
      </c>
      <c r="O375" s="122">
        <v>0.03</v>
      </c>
      <c r="P375" s="50">
        <v>0</v>
      </c>
      <c r="Q375" s="50">
        <v>0</v>
      </c>
      <c r="R375" s="101">
        <v>3.5000000000000003E-2</v>
      </c>
      <c r="S375" s="50">
        <v>0</v>
      </c>
      <c r="T375" s="50">
        <v>0</v>
      </c>
    </row>
    <row r="376" spans="1:20" ht="15.75" x14ac:dyDescent="0.25">
      <c r="A376" s="76"/>
      <c r="B376" s="46">
        <v>1</v>
      </c>
      <c r="C376" s="47">
        <v>4</v>
      </c>
      <c r="D376" s="47">
        <v>4</v>
      </c>
      <c r="E376" s="48">
        <v>1</v>
      </c>
      <c r="F376" s="42">
        <v>1</v>
      </c>
      <c r="G376" s="42">
        <v>3</v>
      </c>
      <c r="H376" s="42">
        <v>3</v>
      </c>
      <c r="I376" s="42"/>
      <c r="J376" s="49" t="s">
        <v>70</v>
      </c>
      <c r="K376" s="50">
        <v>0</v>
      </c>
      <c r="L376" s="50">
        <v>0</v>
      </c>
      <c r="M376" s="50">
        <v>0</v>
      </c>
      <c r="N376" s="50">
        <v>0</v>
      </c>
      <c r="O376" s="122">
        <v>0.03</v>
      </c>
      <c r="P376" s="50">
        <v>0</v>
      </c>
      <c r="Q376" s="50">
        <v>0</v>
      </c>
      <c r="R376" s="101">
        <v>3.5000000000000003E-2</v>
      </c>
      <c r="S376" s="50">
        <v>0</v>
      </c>
      <c r="T376" s="50">
        <v>0</v>
      </c>
    </row>
    <row r="377" spans="1:20" ht="15.75" x14ac:dyDescent="0.25">
      <c r="A377" s="76"/>
      <c r="B377" s="46">
        <v>1</v>
      </c>
      <c r="C377" s="47">
        <v>4</v>
      </c>
      <c r="D377" s="47">
        <v>4</v>
      </c>
      <c r="E377" s="48">
        <v>1</v>
      </c>
      <c r="F377" s="42">
        <v>1</v>
      </c>
      <c r="G377" s="42">
        <v>3</v>
      </c>
      <c r="H377" s="42">
        <v>4</v>
      </c>
      <c r="I377" s="42"/>
      <c r="J377" s="49" t="s">
        <v>338</v>
      </c>
      <c r="K377" s="50">
        <v>0</v>
      </c>
      <c r="L377" s="50">
        <v>0</v>
      </c>
      <c r="M377" s="50">
        <v>0</v>
      </c>
      <c r="N377" s="50">
        <v>0</v>
      </c>
      <c r="O377" s="122">
        <v>0.03</v>
      </c>
      <c r="P377" s="50">
        <v>0</v>
      </c>
      <c r="Q377" s="50">
        <v>0</v>
      </c>
      <c r="R377" s="101">
        <v>3.5000000000000003E-2</v>
      </c>
      <c r="S377" s="50">
        <v>0</v>
      </c>
      <c r="T377" s="50">
        <v>0</v>
      </c>
    </row>
    <row r="378" spans="1:20" ht="15.75" x14ac:dyDescent="0.25">
      <c r="A378" s="76"/>
      <c r="B378" s="46">
        <v>1</v>
      </c>
      <c r="C378" s="47">
        <v>4</v>
      </c>
      <c r="D378" s="47">
        <v>4</v>
      </c>
      <c r="E378" s="48">
        <v>1</v>
      </c>
      <c r="F378" s="42">
        <v>1</v>
      </c>
      <c r="G378" s="42">
        <v>3</v>
      </c>
      <c r="H378" s="42">
        <v>5</v>
      </c>
      <c r="I378" s="42"/>
      <c r="J378" s="49" t="s">
        <v>339</v>
      </c>
      <c r="K378" s="50">
        <v>0</v>
      </c>
      <c r="L378" s="50">
        <v>0</v>
      </c>
      <c r="M378" s="50">
        <v>0</v>
      </c>
      <c r="N378" s="50">
        <v>0</v>
      </c>
      <c r="O378" s="122">
        <v>0.03</v>
      </c>
      <c r="P378" s="50">
        <v>0</v>
      </c>
      <c r="Q378" s="50">
        <v>0</v>
      </c>
      <c r="R378" s="101">
        <v>3.5000000000000003E-2</v>
      </c>
      <c r="S378" s="50">
        <v>0</v>
      </c>
      <c r="T378" s="50">
        <v>0</v>
      </c>
    </row>
    <row r="379" spans="1:20" ht="15.75" x14ac:dyDescent="0.25">
      <c r="A379" s="76"/>
      <c r="B379" s="46">
        <v>1</v>
      </c>
      <c r="C379" s="47">
        <v>4</v>
      </c>
      <c r="D379" s="47">
        <v>4</v>
      </c>
      <c r="E379" s="48">
        <v>1</v>
      </c>
      <c r="F379" s="42">
        <v>1</v>
      </c>
      <c r="G379" s="42">
        <v>3</v>
      </c>
      <c r="H379" s="42">
        <v>6</v>
      </c>
      <c r="I379" s="42"/>
      <c r="J379" s="49" t="s">
        <v>340</v>
      </c>
      <c r="K379" s="50">
        <v>0</v>
      </c>
      <c r="L379" s="50">
        <v>0</v>
      </c>
      <c r="M379" s="50">
        <v>0</v>
      </c>
      <c r="N379" s="50">
        <v>0</v>
      </c>
      <c r="O379" s="122">
        <v>0.03</v>
      </c>
      <c r="P379" s="50">
        <v>0</v>
      </c>
      <c r="Q379" s="50">
        <v>0</v>
      </c>
      <c r="R379" s="101">
        <v>3.5000000000000003E-2</v>
      </c>
      <c r="S379" s="50">
        <v>0</v>
      </c>
      <c r="T379" s="50">
        <v>0</v>
      </c>
    </row>
    <row r="380" spans="1:20" ht="15.75" x14ac:dyDescent="0.25">
      <c r="A380" s="76"/>
      <c r="B380" s="46">
        <v>1</v>
      </c>
      <c r="C380" s="47">
        <v>4</v>
      </c>
      <c r="D380" s="47">
        <v>4</v>
      </c>
      <c r="E380" s="48">
        <v>1</v>
      </c>
      <c r="F380" s="42">
        <v>1</v>
      </c>
      <c r="G380" s="42">
        <v>3</v>
      </c>
      <c r="H380" s="42">
        <v>7</v>
      </c>
      <c r="I380" s="42"/>
      <c r="J380" s="49" t="s">
        <v>333</v>
      </c>
      <c r="K380" s="50">
        <v>0</v>
      </c>
      <c r="L380" s="50">
        <v>0</v>
      </c>
      <c r="M380" s="50">
        <v>0</v>
      </c>
      <c r="N380" s="50">
        <v>0</v>
      </c>
      <c r="O380" s="122">
        <v>0.03</v>
      </c>
      <c r="P380" s="50">
        <v>0</v>
      </c>
      <c r="Q380" s="50">
        <v>0</v>
      </c>
      <c r="R380" s="101">
        <v>3.5000000000000003E-2</v>
      </c>
      <c r="S380" s="50">
        <v>0</v>
      </c>
      <c r="T380" s="50">
        <v>0</v>
      </c>
    </row>
    <row r="381" spans="1:20" ht="15.75" x14ac:dyDescent="0.25">
      <c r="A381" s="76"/>
      <c r="B381" s="46">
        <v>1</v>
      </c>
      <c r="C381" s="47">
        <v>4</v>
      </c>
      <c r="D381" s="47">
        <v>4</v>
      </c>
      <c r="E381" s="48">
        <v>1</v>
      </c>
      <c r="F381" s="42">
        <v>1</v>
      </c>
      <c r="G381" s="42">
        <v>3</v>
      </c>
      <c r="H381" s="42">
        <v>8</v>
      </c>
      <c r="I381" s="42"/>
      <c r="J381" s="49" t="s">
        <v>334</v>
      </c>
      <c r="K381" s="50">
        <v>0</v>
      </c>
      <c r="L381" s="50">
        <v>0</v>
      </c>
      <c r="M381" s="50">
        <v>0</v>
      </c>
      <c r="N381" s="50">
        <v>0</v>
      </c>
      <c r="O381" s="122">
        <v>0.03</v>
      </c>
      <c r="P381" s="50">
        <v>0</v>
      </c>
      <c r="Q381" s="50">
        <v>0</v>
      </c>
      <c r="R381" s="101">
        <v>3.5000000000000003E-2</v>
      </c>
      <c r="S381" s="50">
        <v>0</v>
      </c>
      <c r="T381" s="50">
        <v>0</v>
      </c>
    </row>
    <row r="382" spans="1:20" ht="15.75" x14ac:dyDescent="0.25">
      <c r="A382" s="76"/>
      <c r="B382" s="46">
        <v>1</v>
      </c>
      <c r="C382" s="47">
        <v>4</v>
      </c>
      <c r="D382" s="47">
        <v>4</v>
      </c>
      <c r="E382" s="48">
        <v>1</v>
      </c>
      <c r="F382" s="42">
        <v>1</v>
      </c>
      <c r="G382" s="42">
        <v>3</v>
      </c>
      <c r="H382" s="42">
        <v>9</v>
      </c>
      <c r="I382" s="42"/>
      <c r="J382" s="49" t="s">
        <v>335</v>
      </c>
      <c r="K382" s="50">
        <v>0</v>
      </c>
      <c r="L382" s="50">
        <v>0</v>
      </c>
      <c r="M382" s="50">
        <v>0</v>
      </c>
      <c r="N382" s="50">
        <v>0</v>
      </c>
      <c r="O382" s="122">
        <v>0.03</v>
      </c>
      <c r="P382" s="50">
        <v>0</v>
      </c>
      <c r="Q382" s="50">
        <v>0</v>
      </c>
      <c r="R382" s="101">
        <v>3.5000000000000003E-2</v>
      </c>
      <c r="S382" s="50">
        <v>0</v>
      </c>
      <c r="T382" s="50">
        <v>0</v>
      </c>
    </row>
    <row r="383" spans="1:20" ht="15.75" x14ac:dyDescent="0.25">
      <c r="A383" s="76"/>
      <c r="B383" s="39">
        <v>1</v>
      </c>
      <c r="C383" s="40">
        <v>4</v>
      </c>
      <c r="D383" s="40">
        <v>4</v>
      </c>
      <c r="E383" s="41">
        <v>1</v>
      </c>
      <c r="F383" s="55">
        <v>1</v>
      </c>
      <c r="G383" s="55">
        <v>4</v>
      </c>
      <c r="H383" s="42"/>
      <c r="I383" s="42"/>
      <c r="J383" s="43" t="s">
        <v>342</v>
      </c>
      <c r="K383" s="72">
        <v>0</v>
      </c>
      <c r="L383" s="72">
        <v>0</v>
      </c>
      <c r="M383" s="72">
        <v>0</v>
      </c>
      <c r="N383" s="72">
        <v>0</v>
      </c>
      <c r="O383" s="104"/>
      <c r="P383" s="72">
        <v>0</v>
      </c>
      <c r="Q383" s="72">
        <v>0</v>
      </c>
      <c r="R383" s="104"/>
      <c r="S383" s="72">
        <v>0</v>
      </c>
      <c r="T383" s="72">
        <v>0</v>
      </c>
    </row>
    <row r="384" spans="1:20" ht="15.75" x14ac:dyDescent="0.25">
      <c r="A384" s="76"/>
      <c r="B384" s="46">
        <v>1</v>
      </c>
      <c r="C384" s="47">
        <v>4</v>
      </c>
      <c r="D384" s="47">
        <v>4</v>
      </c>
      <c r="E384" s="48">
        <v>1</v>
      </c>
      <c r="F384" s="42">
        <v>1</v>
      </c>
      <c r="G384" s="42">
        <v>4</v>
      </c>
      <c r="H384" s="42">
        <v>1</v>
      </c>
      <c r="I384" s="42"/>
      <c r="J384" s="49" t="s">
        <v>343</v>
      </c>
      <c r="K384" s="50">
        <v>0</v>
      </c>
      <c r="L384" s="50">
        <v>0</v>
      </c>
      <c r="M384" s="50">
        <v>0</v>
      </c>
      <c r="N384" s="50">
        <v>0</v>
      </c>
      <c r="O384" s="122">
        <v>0.03</v>
      </c>
      <c r="P384" s="50">
        <v>0</v>
      </c>
      <c r="Q384" s="50">
        <v>0</v>
      </c>
      <c r="R384" s="101">
        <v>3.5000000000000003E-2</v>
      </c>
      <c r="S384" s="50">
        <v>0</v>
      </c>
      <c r="T384" s="50">
        <v>0</v>
      </c>
    </row>
    <row r="385" spans="1:20" ht="15.75" x14ac:dyDescent="0.25">
      <c r="A385" s="76"/>
      <c r="B385" s="46">
        <v>1</v>
      </c>
      <c r="C385" s="47">
        <v>4</v>
      </c>
      <c r="D385" s="47">
        <v>4</v>
      </c>
      <c r="E385" s="48">
        <v>1</v>
      </c>
      <c r="F385" s="42">
        <v>1</v>
      </c>
      <c r="G385" s="42">
        <v>4</v>
      </c>
      <c r="H385" s="42">
        <v>2</v>
      </c>
      <c r="I385" s="42"/>
      <c r="J385" s="49" t="s">
        <v>338</v>
      </c>
      <c r="K385" s="50">
        <v>0</v>
      </c>
      <c r="L385" s="50">
        <v>0</v>
      </c>
      <c r="M385" s="50">
        <v>0</v>
      </c>
      <c r="N385" s="50">
        <v>0</v>
      </c>
      <c r="O385" s="122">
        <v>0.03</v>
      </c>
      <c r="P385" s="50">
        <v>0</v>
      </c>
      <c r="Q385" s="50">
        <v>0</v>
      </c>
      <c r="R385" s="101">
        <v>3.5000000000000003E-2</v>
      </c>
      <c r="S385" s="50">
        <v>0</v>
      </c>
      <c r="T385" s="50">
        <v>0</v>
      </c>
    </row>
    <row r="386" spans="1:20" ht="15.75" x14ac:dyDescent="0.25">
      <c r="A386" s="76"/>
      <c r="B386" s="46">
        <v>1</v>
      </c>
      <c r="C386" s="47">
        <v>4</v>
      </c>
      <c r="D386" s="47">
        <v>4</v>
      </c>
      <c r="E386" s="48">
        <v>1</v>
      </c>
      <c r="F386" s="42">
        <v>1</v>
      </c>
      <c r="G386" s="42">
        <v>4</v>
      </c>
      <c r="H386" s="42">
        <v>3</v>
      </c>
      <c r="I386" s="42"/>
      <c r="J386" s="49" t="s">
        <v>339</v>
      </c>
      <c r="K386" s="50">
        <v>0</v>
      </c>
      <c r="L386" s="50">
        <v>0</v>
      </c>
      <c r="M386" s="50">
        <v>0</v>
      </c>
      <c r="N386" s="50">
        <v>0</v>
      </c>
      <c r="O386" s="122">
        <v>0.03</v>
      </c>
      <c r="P386" s="50">
        <v>0</v>
      </c>
      <c r="Q386" s="50">
        <v>0</v>
      </c>
      <c r="R386" s="101">
        <v>3.5000000000000003E-2</v>
      </c>
      <c r="S386" s="50">
        <v>0</v>
      </c>
      <c r="T386" s="50">
        <v>0</v>
      </c>
    </row>
    <row r="387" spans="1:20" ht="15.75" x14ac:dyDescent="0.25">
      <c r="A387" s="76"/>
      <c r="B387" s="46">
        <v>1</v>
      </c>
      <c r="C387" s="47">
        <v>4</v>
      </c>
      <c r="D387" s="47">
        <v>4</v>
      </c>
      <c r="E387" s="48">
        <v>1</v>
      </c>
      <c r="F387" s="42">
        <v>1</v>
      </c>
      <c r="G387" s="42">
        <v>4</v>
      </c>
      <c r="H387" s="42">
        <v>4</v>
      </c>
      <c r="I387" s="42"/>
      <c r="J387" s="49" t="s">
        <v>340</v>
      </c>
      <c r="K387" s="50">
        <v>0</v>
      </c>
      <c r="L387" s="50">
        <v>0</v>
      </c>
      <c r="M387" s="50">
        <v>0</v>
      </c>
      <c r="N387" s="50">
        <v>0</v>
      </c>
      <c r="O387" s="122">
        <v>0.03</v>
      </c>
      <c r="P387" s="50">
        <v>0</v>
      </c>
      <c r="Q387" s="50">
        <v>0</v>
      </c>
      <c r="R387" s="101">
        <v>3.5000000000000003E-2</v>
      </c>
      <c r="S387" s="50">
        <v>0</v>
      </c>
      <c r="T387" s="50">
        <v>0</v>
      </c>
    </row>
    <row r="388" spans="1:20" ht="15.75" x14ac:dyDescent="0.25">
      <c r="A388" s="76"/>
      <c r="B388" s="46">
        <v>1</v>
      </c>
      <c r="C388" s="47">
        <v>4</v>
      </c>
      <c r="D388" s="47">
        <v>4</v>
      </c>
      <c r="E388" s="48">
        <v>1</v>
      </c>
      <c r="F388" s="42">
        <v>1</v>
      </c>
      <c r="G388" s="42">
        <v>4</v>
      </c>
      <c r="H388" s="42">
        <v>5</v>
      </c>
      <c r="I388" s="42"/>
      <c r="J388" s="49" t="s">
        <v>333</v>
      </c>
      <c r="K388" s="50">
        <v>0</v>
      </c>
      <c r="L388" s="50">
        <v>0</v>
      </c>
      <c r="M388" s="50">
        <v>0</v>
      </c>
      <c r="N388" s="50">
        <v>0</v>
      </c>
      <c r="O388" s="122">
        <v>0.03</v>
      </c>
      <c r="P388" s="50">
        <v>0</v>
      </c>
      <c r="Q388" s="50">
        <v>0</v>
      </c>
      <c r="R388" s="101">
        <v>3.5000000000000003E-2</v>
      </c>
      <c r="S388" s="50">
        <v>0</v>
      </c>
      <c r="T388" s="50">
        <v>0</v>
      </c>
    </row>
    <row r="389" spans="1:20" ht="15.75" x14ac:dyDescent="0.25">
      <c r="A389" s="76"/>
      <c r="B389" s="46">
        <v>1</v>
      </c>
      <c r="C389" s="47">
        <v>4</v>
      </c>
      <c r="D389" s="47">
        <v>4</v>
      </c>
      <c r="E389" s="48">
        <v>1</v>
      </c>
      <c r="F389" s="42">
        <v>1</v>
      </c>
      <c r="G389" s="42">
        <v>4</v>
      </c>
      <c r="H389" s="42">
        <v>6</v>
      </c>
      <c r="I389" s="42"/>
      <c r="J389" s="49" t="s">
        <v>334</v>
      </c>
      <c r="K389" s="50">
        <v>0</v>
      </c>
      <c r="L389" s="50">
        <v>0</v>
      </c>
      <c r="M389" s="50">
        <v>0</v>
      </c>
      <c r="N389" s="50">
        <v>0</v>
      </c>
      <c r="O389" s="122">
        <v>0.03</v>
      </c>
      <c r="P389" s="50">
        <v>0</v>
      </c>
      <c r="Q389" s="50">
        <v>0</v>
      </c>
      <c r="R389" s="101">
        <v>3.5000000000000003E-2</v>
      </c>
      <c r="S389" s="50">
        <v>0</v>
      </c>
      <c r="T389" s="50">
        <v>0</v>
      </c>
    </row>
    <row r="390" spans="1:20" ht="15.75" x14ac:dyDescent="0.25">
      <c r="A390" s="76"/>
      <c r="B390" s="46">
        <v>1</v>
      </c>
      <c r="C390" s="47">
        <v>4</v>
      </c>
      <c r="D390" s="47">
        <v>4</v>
      </c>
      <c r="E390" s="48">
        <v>1</v>
      </c>
      <c r="F390" s="42">
        <v>1</v>
      </c>
      <c r="G390" s="42">
        <v>4</v>
      </c>
      <c r="H390" s="42">
        <v>7</v>
      </c>
      <c r="I390" s="42"/>
      <c r="J390" s="49" t="s">
        <v>335</v>
      </c>
      <c r="K390" s="50">
        <v>0</v>
      </c>
      <c r="L390" s="50">
        <v>0</v>
      </c>
      <c r="M390" s="50">
        <v>0</v>
      </c>
      <c r="N390" s="50">
        <v>0</v>
      </c>
      <c r="O390" s="122">
        <v>0.03</v>
      </c>
      <c r="P390" s="50">
        <v>0</v>
      </c>
      <c r="Q390" s="50">
        <v>0</v>
      </c>
      <c r="R390" s="101">
        <v>3.5000000000000003E-2</v>
      </c>
      <c r="S390" s="50">
        <v>0</v>
      </c>
      <c r="T390" s="50">
        <v>0</v>
      </c>
    </row>
    <row r="391" spans="1:20" ht="25.5" x14ac:dyDescent="0.25">
      <c r="A391" s="75">
        <v>2</v>
      </c>
      <c r="B391" s="39">
        <v>1</v>
      </c>
      <c r="C391" s="40">
        <v>4</v>
      </c>
      <c r="D391" s="40">
        <v>4</v>
      </c>
      <c r="E391" s="41">
        <v>1</v>
      </c>
      <c r="F391" s="55">
        <v>2</v>
      </c>
      <c r="G391" s="77"/>
      <c r="H391" s="42"/>
      <c r="I391" s="42"/>
      <c r="J391" s="57" t="s">
        <v>344</v>
      </c>
      <c r="K391" s="72">
        <v>0</v>
      </c>
      <c r="L391" s="72">
        <v>0</v>
      </c>
      <c r="M391" s="72">
        <v>0</v>
      </c>
      <c r="N391" s="72">
        <v>0</v>
      </c>
      <c r="O391" s="122">
        <v>0.03</v>
      </c>
      <c r="P391" s="86">
        <v>0</v>
      </c>
      <c r="Q391" s="72">
        <v>0</v>
      </c>
      <c r="R391" s="101">
        <v>3.5000000000000003E-2</v>
      </c>
      <c r="S391" s="86">
        <v>0</v>
      </c>
      <c r="T391" s="72">
        <v>0</v>
      </c>
    </row>
    <row r="392" spans="1:20" ht="15.75" x14ac:dyDescent="0.25">
      <c r="A392" s="75">
        <v>3</v>
      </c>
      <c r="B392" s="39">
        <v>1</v>
      </c>
      <c r="C392" s="40">
        <v>4</v>
      </c>
      <c r="D392" s="40">
        <v>4</v>
      </c>
      <c r="E392" s="41">
        <v>1</v>
      </c>
      <c r="F392" s="55">
        <v>3</v>
      </c>
      <c r="G392" s="77"/>
      <c r="H392" s="42"/>
      <c r="I392" s="42"/>
      <c r="J392" s="43" t="s">
        <v>345</v>
      </c>
      <c r="K392" s="72">
        <v>0</v>
      </c>
      <c r="L392" s="72">
        <v>0</v>
      </c>
      <c r="M392" s="72">
        <v>0</v>
      </c>
      <c r="N392" s="72">
        <v>0</v>
      </c>
      <c r="O392" s="122">
        <v>0.03</v>
      </c>
      <c r="P392" s="86">
        <v>0</v>
      </c>
      <c r="Q392" s="72">
        <v>0</v>
      </c>
      <c r="R392" s="101">
        <v>3.5000000000000003E-2</v>
      </c>
      <c r="S392" s="86">
        <v>0</v>
      </c>
      <c r="T392" s="72">
        <v>0</v>
      </c>
    </row>
    <row r="393" spans="1:20" ht="15.75" x14ac:dyDescent="0.25">
      <c r="A393" s="75">
        <v>4</v>
      </c>
      <c r="B393" s="39">
        <v>1</v>
      </c>
      <c r="C393" s="40">
        <v>4</v>
      </c>
      <c r="D393" s="40">
        <v>4</v>
      </c>
      <c r="E393" s="41">
        <v>1</v>
      </c>
      <c r="F393" s="55">
        <v>4</v>
      </c>
      <c r="G393" s="77"/>
      <c r="H393" s="42"/>
      <c r="I393" s="42"/>
      <c r="J393" s="43" t="s">
        <v>346</v>
      </c>
      <c r="K393" s="72">
        <v>0</v>
      </c>
      <c r="L393" s="72">
        <v>0</v>
      </c>
      <c r="M393" s="72">
        <v>0</v>
      </c>
      <c r="N393" s="72">
        <v>0</v>
      </c>
      <c r="O393" s="104"/>
      <c r="P393" s="72">
        <v>0</v>
      </c>
      <c r="Q393" s="72">
        <v>0</v>
      </c>
      <c r="R393" s="104"/>
      <c r="S393" s="72">
        <v>0</v>
      </c>
      <c r="T393" s="72">
        <v>0</v>
      </c>
    </row>
    <row r="394" spans="1:20" ht="15.75" x14ac:dyDescent="0.25">
      <c r="A394" s="76"/>
      <c r="B394" s="46">
        <v>1</v>
      </c>
      <c r="C394" s="47">
        <v>4</v>
      </c>
      <c r="D394" s="47">
        <v>4</v>
      </c>
      <c r="E394" s="48">
        <v>1</v>
      </c>
      <c r="F394" s="42">
        <v>4</v>
      </c>
      <c r="G394" s="42">
        <v>1</v>
      </c>
      <c r="H394" s="42"/>
      <c r="I394" s="42"/>
      <c r="J394" s="49" t="s">
        <v>347</v>
      </c>
      <c r="K394" s="50">
        <v>0</v>
      </c>
      <c r="L394" s="50">
        <v>0</v>
      </c>
      <c r="M394" s="50">
        <v>0</v>
      </c>
      <c r="N394" s="50">
        <v>0</v>
      </c>
      <c r="O394" s="122">
        <v>0.03</v>
      </c>
      <c r="P394" s="50">
        <v>0</v>
      </c>
      <c r="Q394" s="50">
        <v>0</v>
      </c>
      <c r="R394" s="101">
        <v>3.5000000000000003E-2</v>
      </c>
      <c r="S394" s="50">
        <v>0</v>
      </c>
      <c r="T394" s="50">
        <v>0</v>
      </c>
    </row>
    <row r="395" spans="1:20" ht="15.75" x14ac:dyDescent="0.25">
      <c r="A395" s="76"/>
      <c r="B395" s="46">
        <v>1</v>
      </c>
      <c r="C395" s="47">
        <v>4</v>
      </c>
      <c r="D395" s="47">
        <v>4</v>
      </c>
      <c r="E395" s="48">
        <v>1</v>
      </c>
      <c r="F395" s="42">
        <v>4</v>
      </c>
      <c r="G395" s="42">
        <v>2</v>
      </c>
      <c r="H395" s="42"/>
      <c r="I395" s="42"/>
      <c r="J395" s="49" t="s">
        <v>348</v>
      </c>
      <c r="K395" s="50">
        <v>0</v>
      </c>
      <c r="L395" s="50">
        <v>0</v>
      </c>
      <c r="M395" s="50">
        <v>0</v>
      </c>
      <c r="N395" s="50">
        <v>0</v>
      </c>
      <c r="O395" s="122">
        <v>0.03</v>
      </c>
      <c r="P395" s="50">
        <v>0</v>
      </c>
      <c r="Q395" s="50">
        <v>0</v>
      </c>
      <c r="R395" s="101">
        <v>3.5000000000000003E-2</v>
      </c>
      <c r="S395" s="50">
        <v>0</v>
      </c>
      <c r="T395" s="50">
        <v>0</v>
      </c>
    </row>
    <row r="396" spans="1:20" ht="15.75" x14ac:dyDescent="0.25">
      <c r="A396" s="76"/>
      <c r="B396" s="46">
        <v>1</v>
      </c>
      <c r="C396" s="47">
        <v>4</v>
      </c>
      <c r="D396" s="47">
        <v>4</v>
      </c>
      <c r="E396" s="48">
        <v>1</v>
      </c>
      <c r="F396" s="42">
        <v>4</v>
      </c>
      <c r="G396" s="42">
        <v>3</v>
      </c>
      <c r="H396" s="42"/>
      <c r="I396" s="42"/>
      <c r="J396" s="49" t="s">
        <v>349</v>
      </c>
      <c r="K396" s="50">
        <v>0</v>
      </c>
      <c r="L396" s="50">
        <v>0</v>
      </c>
      <c r="M396" s="50">
        <v>0</v>
      </c>
      <c r="N396" s="50">
        <v>0</v>
      </c>
      <c r="O396" s="122">
        <v>0.03</v>
      </c>
      <c r="P396" s="50">
        <v>0</v>
      </c>
      <c r="Q396" s="50">
        <v>0</v>
      </c>
      <c r="R396" s="101">
        <v>3.5000000000000003E-2</v>
      </c>
      <c r="S396" s="50">
        <v>0</v>
      </c>
      <c r="T396" s="50">
        <v>0</v>
      </c>
    </row>
    <row r="397" spans="1:20" ht="15.75" x14ac:dyDescent="0.25">
      <c r="A397" s="76"/>
      <c r="B397" s="46">
        <v>1</v>
      </c>
      <c r="C397" s="47">
        <v>4</v>
      </c>
      <c r="D397" s="47">
        <v>4</v>
      </c>
      <c r="E397" s="48">
        <v>1</v>
      </c>
      <c r="F397" s="42">
        <v>4</v>
      </c>
      <c r="G397" s="42">
        <v>4</v>
      </c>
      <c r="H397" s="42"/>
      <c r="I397" s="42"/>
      <c r="J397" s="49" t="s">
        <v>350</v>
      </c>
      <c r="K397" s="50">
        <v>0</v>
      </c>
      <c r="L397" s="50">
        <v>0</v>
      </c>
      <c r="M397" s="50">
        <v>0</v>
      </c>
      <c r="N397" s="50">
        <v>0</v>
      </c>
      <c r="O397" s="122">
        <v>0.03</v>
      </c>
      <c r="P397" s="50">
        <v>0</v>
      </c>
      <c r="Q397" s="50">
        <v>0</v>
      </c>
      <c r="R397" s="101">
        <v>3.5000000000000003E-2</v>
      </c>
      <c r="S397" s="50">
        <v>0</v>
      </c>
      <c r="T397" s="50">
        <v>0</v>
      </c>
    </row>
    <row r="398" spans="1:20" ht="15.75" x14ac:dyDescent="0.25">
      <c r="A398" s="76"/>
      <c r="B398" s="46">
        <v>1</v>
      </c>
      <c r="C398" s="47">
        <v>4</v>
      </c>
      <c r="D398" s="47">
        <v>4</v>
      </c>
      <c r="E398" s="48">
        <v>1</v>
      </c>
      <c r="F398" s="42">
        <v>4</v>
      </c>
      <c r="G398" s="42">
        <v>5</v>
      </c>
      <c r="H398" s="42"/>
      <c r="I398" s="42"/>
      <c r="J398" s="49" t="s">
        <v>351</v>
      </c>
      <c r="K398" s="50">
        <v>0</v>
      </c>
      <c r="L398" s="50">
        <v>0</v>
      </c>
      <c r="M398" s="50">
        <v>0</v>
      </c>
      <c r="N398" s="50">
        <v>0</v>
      </c>
      <c r="O398" s="122">
        <v>0.03</v>
      </c>
      <c r="P398" s="50">
        <v>0</v>
      </c>
      <c r="Q398" s="50">
        <v>0</v>
      </c>
      <c r="R398" s="101">
        <v>3.5000000000000003E-2</v>
      </c>
      <c r="S398" s="50">
        <v>0</v>
      </c>
      <c r="T398" s="50">
        <v>0</v>
      </c>
    </row>
    <row r="399" spans="1:20" ht="15.75" x14ac:dyDescent="0.25">
      <c r="A399" s="76"/>
      <c r="B399" s="46">
        <v>1</v>
      </c>
      <c r="C399" s="47">
        <v>4</v>
      </c>
      <c r="D399" s="47">
        <v>4</v>
      </c>
      <c r="E399" s="48">
        <v>1</v>
      </c>
      <c r="F399" s="42">
        <v>4</v>
      </c>
      <c r="G399" s="42">
        <v>6</v>
      </c>
      <c r="H399" s="42"/>
      <c r="I399" s="42"/>
      <c r="J399" s="49" t="s">
        <v>352</v>
      </c>
      <c r="K399" s="50">
        <v>0</v>
      </c>
      <c r="L399" s="50">
        <v>0</v>
      </c>
      <c r="M399" s="50">
        <v>0</v>
      </c>
      <c r="N399" s="50">
        <v>0</v>
      </c>
      <c r="O399" s="122">
        <v>0.03</v>
      </c>
      <c r="P399" s="50">
        <v>0</v>
      </c>
      <c r="Q399" s="50">
        <v>0</v>
      </c>
      <c r="R399" s="101">
        <v>3.5000000000000003E-2</v>
      </c>
      <c r="S399" s="50">
        <v>0</v>
      </c>
      <c r="T399" s="50">
        <v>0</v>
      </c>
    </row>
    <row r="400" spans="1:20" ht="15.75" x14ac:dyDescent="0.25">
      <c r="A400" s="75">
        <v>5</v>
      </c>
      <c r="B400" s="39">
        <v>1</v>
      </c>
      <c r="C400" s="68">
        <v>4</v>
      </c>
      <c r="D400" s="68">
        <v>4</v>
      </c>
      <c r="E400" s="41">
        <v>1</v>
      </c>
      <c r="F400" s="55">
        <v>5</v>
      </c>
      <c r="G400" s="77"/>
      <c r="H400" s="42"/>
      <c r="I400" s="42"/>
      <c r="J400" s="43" t="s">
        <v>353</v>
      </c>
      <c r="K400" s="72">
        <v>0</v>
      </c>
      <c r="L400" s="72">
        <v>0</v>
      </c>
      <c r="M400" s="72">
        <v>0</v>
      </c>
      <c r="N400" s="72">
        <v>0</v>
      </c>
      <c r="O400" s="104"/>
      <c r="P400" s="72">
        <v>0</v>
      </c>
      <c r="Q400" s="72">
        <v>0</v>
      </c>
      <c r="R400" s="104"/>
      <c r="S400" s="72">
        <v>0</v>
      </c>
      <c r="T400" s="72">
        <v>0</v>
      </c>
    </row>
    <row r="401" spans="1:20" ht="15.75" x14ac:dyDescent="0.25">
      <c r="A401" s="76"/>
      <c r="B401" s="46">
        <v>1</v>
      </c>
      <c r="C401" s="47">
        <v>4</v>
      </c>
      <c r="D401" s="47">
        <v>4</v>
      </c>
      <c r="E401" s="48">
        <v>1</v>
      </c>
      <c r="F401" s="42">
        <v>5</v>
      </c>
      <c r="G401" s="42">
        <v>1</v>
      </c>
      <c r="H401" s="42"/>
      <c r="I401" s="42"/>
      <c r="J401" s="49" t="s">
        <v>347</v>
      </c>
      <c r="K401" s="50">
        <v>0</v>
      </c>
      <c r="L401" s="50">
        <v>0</v>
      </c>
      <c r="M401" s="50">
        <v>0</v>
      </c>
      <c r="N401" s="50">
        <v>0</v>
      </c>
      <c r="O401" s="122">
        <v>0.03</v>
      </c>
      <c r="P401" s="50">
        <v>0</v>
      </c>
      <c r="Q401" s="50">
        <v>0</v>
      </c>
      <c r="R401" s="101">
        <v>3.5000000000000003E-2</v>
      </c>
      <c r="S401" s="50">
        <v>0</v>
      </c>
      <c r="T401" s="50">
        <v>0</v>
      </c>
    </row>
    <row r="402" spans="1:20" ht="15.75" x14ac:dyDescent="0.25">
      <c r="A402" s="76"/>
      <c r="B402" s="46">
        <v>1</v>
      </c>
      <c r="C402" s="47">
        <v>4</v>
      </c>
      <c r="D402" s="47">
        <v>4</v>
      </c>
      <c r="E402" s="48">
        <v>1</v>
      </c>
      <c r="F402" s="42">
        <v>5</v>
      </c>
      <c r="G402" s="42">
        <v>2</v>
      </c>
      <c r="H402" s="42"/>
      <c r="I402" s="42"/>
      <c r="J402" s="49" t="s">
        <v>348</v>
      </c>
      <c r="K402" s="50">
        <v>0</v>
      </c>
      <c r="L402" s="50">
        <v>0</v>
      </c>
      <c r="M402" s="50">
        <v>0</v>
      </c>
      <c r="N402" s="50">
        <v>0</v>
      </c>
      <c r="O402" s="122">
        <v>0.03</v>
      </c>
      <c r="P402" s="50">
        <v>0</v>
      </c>
      <c r="Q402" s="50">
        <v>0</v>
      </c>
      <c r="R402" s="101">
        <v>3.5000000000000003E-2</v>
      </c>
      <c r="S402" s="50">
        <v>0</v>
      </c>
      <c r="T402" s="50">
        <v>0</v>
      </c>
    </row>
    <row r="403" spans="1:20" ht="15.75" x14ac:dyDescent="0.25">
      <c r="A403" s="76"/>
      <c r="B403" s="46">
        <v>1</v>
      </c>
      <c r="C403" s="47">
        <v>4</v>
      </c>
      <c r="D403" s="47">
        <v>4</v>
      </c>
      <c r="E403" s="48">
        <v>1</v>
      </c>
      <c r="F403" s="42">
        <v>5</v>
      </c>
      <c r="G403" s="42">
        <v>3</v>
      </c>
      <c r="H403" s="42"/>
      <c r="I403" s="42"/>
      <c r="J403" s="49" t="s">
        <v>349</v>
      </c>
      <c r="K403" s="50">
        <v>0</v>
      </c>
      <c r="L403" s="50">
        <v>0</v>
      </c>
      <c r="M403" s="50">
        <v>0</v>
      </c>
      <c r="N403" s="50">
        <v>0</v>
      </c>
      <c r="O403" s="122">
        <v>0.03</v>
      </c>
      <c r="P403" s="50">
        <v>0</v>
      </c>
      <c r="Q403" s="50">
        <v>0</v>
      </c>
      <c r="R403" s="101">
        <v>3.5000000000000003E-2</v>
      </c>
      <c r="S403" s="50">
        <v>0</v>
      </c>
      <c r="T403" s="50">
        <v>0</v>
      </c>
    </row>
    <row r="404" spans="1:20" ht="15.75" x14ac:dyDescent="0.25">
      <c r="A404" s="76"/>
      <c r="B404" s="46">
        <v>1</v>
      </c>
      <c r="C404" s="47">
        <v>4</v>
      </c>
      <c r="D404" s="47">
        <v>4</v>
      </c>
      <c r="E404" s="48">
        <v>1</v>
      </c>
      <c r="F404" s="42">
        <v>5</v>
      </c>
      <c r="G404" s="42">
        <v>4</v>
      </c>
      <c r="H404" s="42"/>
      <c r="I404" s="42"/>
      <c r="J404" s="49" t="s">
        <v>350</v>
      </c>
      <c r="K404" s="50">
        <v>0</v>
      </c>
      <c r="L404" s="50">
        <v>0</v>
      </c>
      <c r="M404" s="50">
        <v>0</v>
      </c>
      <c r="N404" s="50">
        <v>0</v>
      </c>
      <c r="O404" s="122">
        <v>0.03</v>
      </c>
      <c r="P404" s="50">
        <v>0</v>
      </c>
      <c r="Q404" s="50">
        <v>0</v>
      </c>
      <c r="R404" s="101">
        <v>3.5000000000000003E-2</v>
      </c>
      <c r="S404" s="50">
        <v>0</v>
      </c>
      <c r="T404" s="50">
        <v>0</v>
      </c>
    </row>
    <row r="405" spans="1:20" ht="15.75" x14ac:dyDescent="0.25">
      <c r="A405" s="76"/>
      <c r="B405" s="46">
        <v>1</v>
      </c>
      <c r="C405" s="47">
        <v>4</v>
      </c>
      <c r="D405" s="47">
        <v>4</v>
      </c>
      <c r="E405" s="48">
        <v>1</v>
      </c>
      <c r="F405" s="42">
        <v>5</v>
      </c>
      <c r="G405" s="42">
        <v>5</v>
      </c>
      <c r="H405" s="42"/>
      <c r="I405" s="42"/>
      <c r="J405" s="49" t="s">
        <v>351</v>
      </c>
      <c r="K405" s="50">
        <v>0</v>
      </c>
      <c r="L405" s="50">
        <v>0</v>
      </c>
      <c r="M405" s="50">
        <v>0</v>
      </c>
      <c r="N405" s="50">
        <v>0</v>
      </c>
      <c r="O405" s="122">
        <v>0.03</v>
      </c>
      <c r="P405" s="50">
        <v>0</v>
      </c>
      <c r="Q405" s="50">
        <v>0</v>
      </c>
      <c r="R405" s="101">
        <v>3.5000000000000003E-2</v>
      </c>
      <c r="S405" s="50">
        <v>0</v>
      </c>
      <c r="T405" s="50">
        <v>0</v>
      </c>
    </row>
    <row r="406" spans="1:20" ht="15.75" x14ac:dyDescent="0.25">
      <c r="A406" s="76"/>
      <c r="B406" s="46">
        <v>1</v>
      </c>
      <c r="C406" s="47">
        <v>4</v>
      </c>
      <c r="D406" s="47">
        <v>4</v>
      </c>
      <c r="E406" s="48">
        <v>1</v>
      </c>
      <c r="F406" s="42">
        <v>5</v>
      </c>
      <c r="G406" s="42">
        <v>6</v>
      </c>
      <c r="H406" s="42"/>
      <c r="I406" s="42"/>
      <c r="J406" s="49" t="s">
        <v>352</v>
      </c>
      <c r="K406" s="50">
        <v>0</v>
      </c>
      <c r="L406" s="50">
        <v>0</v>
      </c>
      <c r="M406" s="50">
        <v>0</v>
      </c>
      <c r="N406" s="50">
        <v>0</v>
      </c>
      <c r="O406" s="122">
        <v>0.03</v>
      </c>
      <c r="P406" s="50">
        <v>0</v>
      </c>
      <c r="Q406" s="50">
        <v>0</v>
      </c>
      <c r="R406" s="101">
        <v>3.5000000000000003E-2</v>
      </c>
      <c r="S406" s="50">
        <v>0</v>
      </c>
      <c r="T406" s="50">
        <v>0</v>
      </c>
    </row>
    <row r="407" spans="1:20" ht="15.75" x14ac:dyDescent="0.25">
      <c r="A407" s="75">
        <v>6</v>
      </c>
      <c r="B407" s="39">
        <v>1</v>
      </c>
      <c r="C407" s="40">
        <v>4</v>
      </c>
      <c r="D407" s="40">
        <v>4</v>
      </c>
      <c r="E407" s="41">
        <v>1</v>
      </c>
      <c r="F407" s="55">
        <v>6</v>
      </c>
      <c r="G407" s="78"/>
      <c r="H407" s="55"/>
      <c r="I407" s="55"/>
      <c r="J407" s="43" t="s">
        <v>354</v>
      </c>
      <c r="K407" s="72">
        <v>0</v>
      </c>
      <c r="L407" s="72">
        <v>0</v>
      </c>
      <c r="M407" s="72">
        <v>0</v>
      </c>
      <c r="N407" s="72">
        <v>0</v>
      </c>
      <c r="O407" s="122">
        <v>0.03</v>
      </c>
      <c r="P407" s="86">
        <v>0</v>
      </c>
      <c r="Q407" s="72">
        <v>0</v>
      </c>
      <c r="R407" s="101">
        <v>3.5000000000000003E-2</v>
      </c>
      <c r="S407" s="86">
        <v>0</v>
      </c>
      <c r="T407" s="72">
        <v>0</v>
      </c>
    </row>
    <row r="408" spans="1:20" ht="27.75" customHeight="1" x14ac:dyDescent="0.25">
      <c r="A408" s="75">
        <v>7</v>
      </c>
      <c r="B408" s="39">
        <v>1</v>
      </c>
      <c r="C408" s="40">
        <v>4</v>
      </c>
      <c r="D408" s="40">
        <v>4</v>
      </c>
      <c r="E408" s="41">
        <v>1</v>
      </c>
      <c r="F408" s="55">
        <v>7</v>
      </c>
      <c r="G408" s="78"/>
      <c r="H408" s="55"/>
      <c r="I408" s="55"/>
      <c r="J408" s="57" t="s">
        <v>355</v>
      </c>
      <c r="K408" s="72">
        <v>0</v>
      </c>
      <c r="L408" s="72">
        <v>0</v>
      </c>
      <c r="M408" s="72">
        <v>0</v>
      </c>
      <c r="N408" s="72">
        <v>0</v>
      </c>
      <c r="O408" s="104"/>
      <c r="P408" s="72">
        <v>0</v>
      </c>
      <c r="Q408" s="72">
        <v>0</v>
      </c>
      <c r="R408" s="104"/>
      <c r="S408" s="72">
        <v>0</v>
      </c>
      <c r="T408" s="72">
        <v>0</v>
      </c>
    </row>
    <row r="409" spans="1:20" ht="15.75" x14ac:dyDescent="0.25">
      <c r="A409" s="76"/>
      <c r="B409" s="46">
        <v>1</v>
      </c>
      <c r="C409" s="47">
        <v>4</v>
      </c>
      <c r="D409" s="47">
        <v>4</v>
      </c>
      <c r="E409" s="48">
        <v>1</v>
      </c>
      <c r="F409" s="42">
        <v>7</v>
      </c>
      <c r="G409" s="42">
        <v>1</v>
      </c>
      <c r="H409" s="42"/>
      <c r="I409" s="42"/>
      <c r="J409" s="49" t="s">
        <v>356</v>
      </c>
      <c r="K409" s="50">
        <v>0</v>
      </c>
      <c r="L409" s="50">
        <v>0</v>
      </c>
      <c r="M409" s="50">
        <v>0</v>
      </c>
      <c r="N409" s="50">
        <v>0</v>
      </c>
      <c r="O409" s="122">
        <v>0.03</v>
      </c>
      <c r="P409" s="50">
        <v>0</v>
      </c>
      <c r="Q409" s="50">
        <v>0</v>
      </c>
      <c r="R409" s="101">
        <v>3.5000000000000003E-2</v>
      </c>
      <c r="S409" s="50">
        <v>0</v>
      </c>
      <c r="T409" s="50">
        <v>0</v>
      </c>
    </row>
    <row r="410" spans="1:20" ht="15.75" x14ac:dyDescent="0.25">
      <c r="A410" s="76"/>
      <c r="B410" s="46">
        <v>1</v>
      </c>
      <c r="C410" s="47">
        <v>4</v>
      </c>
      <c r="D410" s="47">
        <v>4</v>
      </c>
      <c r="E410" s="48">
        <v>1</v>
      </c>
      <c r="F410" s="42">
        <v>7</v>
      </c>
      <c r="G410" s="42">
        <v>2</v>
      </c>
      <c r="H410" s="42"/>
      <c r="I410" s="42"/>
      <c r="J410" s="49" t="s">
        <v>357</v>
      </c>
      <c r="K410" s="50">
        <v>0</v>
      </c>
      <c r="L410" s="50">
        <v>0</v>
      </c>
      <c r="M410" s="50">
        <v>0</v>
      </c>
      <c r="N410" s="50">
        <v>0</v>
      </c>
      <c r="O410" s="122">
        <v>0.03</v>
      </c>
      <c r="P410" s="50">
        <v>0</v>
      </c>
      <c r="Q410" s="50">
        <v>0</v>
      </c>
      <c r="R410" s="101">
        <v>3.5000000000000003E-2</v>
      </c>
      <c r="S410" s="50">
        <v>0</v>
      </c>
      <c r="T410" s="50">
        <v>0</v>
      </c>
    </row>
    <row r="411" spans="1:20" ht="15.75" x14ac:dyDescent="0.25">
      <c r="A411" s="76"/>
      <c r="B411" s="46">
        <v>1</v>
      </c>
      <c r="C411" s="47">
        <v>4</v>
      </c>
      <c r="D411" s="47">
        <v>4</v>
      </c>
      <c r="E411" s="48">
        <v>1</v>
      </c>
      <c r="F411" s="42">
        <v>7</v>
      </c>
      <c r="G411" s="42">
        <v>3</v>
      </c>
      <c r="H411" s="42"/>
      <c r="I411" s="42"/>
      <c r="J411" s="49" t="s">
        <v>358</v>
      </c>
      <c r="K411" s="50">
        <v>0</v>
      </c>
      <c r="L411" s="50">
        <v>0</v>
      </c>
      <c r="M411" s="50">
        <v>0</v>
      </c>
      <c r="N411" s="50">
        <v>0</v>
      </c>
      <c r="O411" s="122">
        <v>0.03</v>
      </c>
      <c r="P411" s="50">
        <v>0</v>
      </c>
      <c r="Q411" s="50">
        <v>0</v>
      </c>
      <c r="R411" s="101">
        <v>3.5000000000000003E-2</v>
      </c>
      <c r="S411" s="50">
        <v>0</v>
      </c>
      <c r="T411" s="50">
        <v>0</v>
      </c>
    </row>
    <row r="412" spans="1:20" ht="15.75" x14ac:dyDescent="0.25">
      <c r="A412" s="76"/>
      <c r="B412" s="46">
        <v>1</v>
      </c>
      <c r="C412" s="47">
        <v>4</v>
      </c>
      <c r="D412" s="47">
        <v>4</v>
      </c>
      <c r="E412" s="48">
        <v>1</v>
      </c>
      <c r="F412" s="42">
        <v>7</v>
      </c>
      <c r="G412" s="42">
        <v>4</v>
      </c>
      <c r="H412" s="42"/>
      <c r="I412" s="42"/>
      <c r="J412" s="49" t="s">
        <v>359</v>
      </c>
      <c r="K412" s="50">
        <v>0</v>
      </c>
      <c r="L412" s="50">
        <v>0</v>
      </c>
      <c r="M412" s="50">
        <v>0</v>
      </c>
      <c r="N412" s="50">
        <v>0</v>
      </c>
      <c r="O412" s="122">
        <v>0.03</v>
      </c>
      <c r="P412" s="50">
        <v>0</v>
      </c>
      <c r="Q412" s="50">
        <v>0</v>
      </c>
      <c r="R412" s="101">
        <v>3.5000000000000003E-2</v>
      </c>
      <c r="S412" s="50">
        <v>0</v>
      </c>
      <c r="T412" s="50">
        <v>0</v>
      </c>
    </row>
    <row r="413" spans="1:20" ht="15.75" x14ac:dyDescent="0.25">
      <c r="A413" s="76"/>
      <c r="B413" s="46">
        <v>1</v>
      </c>
      <c r="C413" s="47">
        <v>4</v>
      </c>
      <c r="D413" s="47">
        <v>4</v>
      </c>
      <c r="E413" s="48">
        <v>1</v>
      </c>
      <c r="F413" s="42">
        <v>7</v>
      </c>
      <c r="G413" s="42">
        <v>5</v>
      </c>
      <c r="H413" s="42"/>
      <c r="I413" s="42"/>
      <c r="J413" s="49" t="s">
        <v>360</v>
      </c>
      <c r="K413" s="50">
        <v>0</v>
      </c>
      <c r="L413" s="50">
        <v>0</v>
      </c>
      <c r="M413" s="50">
        <v>0</v>
      </c>
      <c r="N413" s="50">
        <v>0</v>
      </c>
      <c r="O413" s="122">
        <v>0.03</v>
      </c>
      <c r="P413" s="50">
        <v>0</v>
      </c>
      <c r="Q413" s="50">
        <v>0</v>
      </c>
      <c r="R413" s="101">
        <v>3.5000000000000003E-2</v>
      </c>
      <c r="S413" s="50">
        <v>0</v>
      </c>
      <c r="T413" s="50">
        <v>0</v>
      </c>
    </row>
    <row r="414" spans="1:20" ht="15.75" x14ac:dyDescent="0.25">
      <c r="A414" s="76"/>
      <c r="B414" s="46">
        <v>1</v>
      </c>
      <c r="C414" s="47">
        <v>4</v>
      </c>
      <c r="D414" s="47">
        <v>4</v>
      </c>
      <c r="E414" s="48">
        <v>1</v>
      </c>
      <c r="F414" s="42">
        <v>7</v>
      </c>
      <c r="G414" s="42">
        <v>6</v>
      </c>
      <c r="H414" s="42"/>
      <c r="I414" s="42"/>
      <c r="J414" s="49" t="s">
        <v>361</v>
      </c>
      <c r="K414" s="50">
        <v>0</v>
      </c>
      <c r="L414" s="50">
        <v>0</v>
      </c>
      <c r="M414" s="50">
        <v>0</v>
      </c>
      <c r="N414" s="50">
        <v>0</v>
      </c>
      <c r="O414" s="122">
        <v>0.03</v>
      </c>
      <c r="P414" s="50">
        <v>0</v>
      </c>
      <c r="Q414" s="50">
        <v>0</v>
      </c>
      <c r="R414" s="101">
        <v>3.5000000000000003E-2</v>
      </c>
      <c r="S414" s="50">
        <v>0</v>
      </c>
      <c r="T414" s="50">
        <v>0</v>
      </c>
    </row>
    <row r="415" spans="1:20" ht="15.75" x14ac:dyDescent="0.25">
      <c r="A415" s="76"/>
      <c r="B415" s="46">
        <v>1</v>
      </c>
      <c r="C415" s="47">
        <v>4</v>
      </c>
      <c r="D415" s="47">
        <v>4</v>
      </c>
      <c r="E415" s="48">
        <v>1</v>
      </c>
      <c r="F415" s="42">
        <v>7</v>
      </c>
      <c r="G415" s="42">
        <v>7</v>
      </c>
      <c r="H415" s="42"/>
      <c r="I415" s="42"/>
      <c r="J415" s="49" t="s">
        <v>362</v>
      </c>
      <c r="K415" s="50">
        <v>0</v>
      </c>
      <c r="L415" s="50">
        <v>0</v>
      </c>
      <c r="M415" s="50">
        <v>0</v>
      </c>
      <c r="N415" s="50">
        <v>0</v>
      </c>
      <c r="O415" s="122">
        <v>0.03</v>
      </c>
      <c r="P415" s="50">
        <v>0</v>
      </c>
      <c r="Q415" s="50">
        <v>0</v>
      </c>
      <c r="R415" s="101">
        <v>3.5000000000000003E-2</v>
      </c>
      <c r="S415" s="50">
        <v>0</v>
      </c>
      <c r="T415" s="50">
        <v>0</v>
      </c>
    </row>
    <row r="416" spans="1:20" ht="27.75" customHeight="1" x14ac:dyDescent="0.25">
      <c r="A416" s="75">
        <v>8</v>
      </c>
      <c r="B416" s="39">
        <v>1</v>
      </c>
      <c r="C416" s="40">
        <v>4</v>
      </c>
      <c r="D416" s="40">
        <v>4</v>
      </c>
      <c r="E416" s="41">
        <v>1</v>
      </c>
      <c r="F416" s="55">
        <v>8</v>
      </c>
      <c r="G416" s="78"/>
      <c r="H416" s="55"/>
      <c r="I416" s="55"/>
      <c r="J416" s="57" t="s">
        <v>363</v>
      </c>
      <c r="K416" s="72">
        <v>0</v>
      </c>
      <c r="L416" s="72">
        <v>0</v>
      </c>
      <c r="M416" s="72">
        <v>0</v>
      </c>
      <c r="N416" s="72">
        <v>0</v>
      </c>
      <c r="O416" s="104"/>
      <c r="P416" s="72">
        <v>0</v>
      </c>
      <c r="Q416" s="72">
        <v>0</v>
      </c>
      <c r="R416" s="104"/>
      <c r="S416" s="72">
        <v>0</v>
      </c>
      <c r="T416" s="72">
        <v>0</v>
      </c>
    </row>
    <row r="417" spans="1:20" ht="15.75" x14ac:dyDescent="0.25">
      <c r="A417" s="76"/>
      <c r="B417" s="46">
        <v>1</v>
      </c>
      <c r="C417" s="47">
        <v>4</v>
      </c>
      <c r="D417" s="47">
        <v>4</v>
      </c>
      <c r="E417" s="48">
        <v>1</v>
      </c>
      <c r="F417" s="42">
        <v>8</v>
      </c>
      <c r="G417" s="42">
        <v>1</v>
      </c>
      <c r="H417" s="42"/>
      <c r="I417" s="42"/>
      <c r="J417" s="49" t="s">
        <v>364</v>
      </c>
      <c r="K417" s="50">
        <v>0</v>
      </c>
      <c r="L417" s="50">
        <v>0</v>
      </c>
      <c r="M417" s="50">
        <v>0</v>
      </c>
      <c r="N417" s="50">
        <v>0</v>
      </c>
      <c r="O417" s="122">
        <v>0.03</v>
      </c>
      <c r="P417" s="50">
        <v>0</v>
      </c>
      <c r="Q417" s="50">
        <v>0</v>
      </c>
      <c r="R417" s="101">
        <v>3.5000000000000003E-2</v>
      </c>
      <c r="S417" s="50">
        <v>0</v>
      </c>
      <c r="T417" s="50">
        <v>0</v>
      </c>
    </row>
    <row r="418" spans="1:20" ht="15.75" x14ac:dyDescent="0.25">
      <c r="A418" s="76"/>
      <c r="B418" s="46">
        <v>1</v>
      </c>
      <c r="C418" s="47">
        <v>4</v>
      </c>
      <c r="D418" s="47">
        <v>4</v>
      </c>
      <c r="E418" s="48">
        <v>1</v>
      </c>
      <c r="F418" s="42">
        <v>8</v>
      </c>
      <c r="G418" s="42">
        <v>2</v>
      </c>
      <c r="H418" s="42"/>
      <c r="I418" s="42"/>
      <c r="J418" s="49" t="s">
        <v>365</v>
      </c>
      <c r="K418" s="50">
        <v>0</v>
      </c>
      <c r="L418" s="50">
        <v>0</v>
      </c>
      <c r="M418" s="50">
        <v>0</v>
      </c>
      <c r="N418" s="50">
        <v>0</v>
      </c>
      <c r="O418" s="122">
        <v>0.03</v>
      </c>
      <c r="P418" s="50">
        <v>0</v>
      </c>
      <c r="Q418" s="50">
        <v>0</v>
      </c>
      <c r="R418" s="101">
        <v>3.5000000000000003E-2</v>
      </c>
      <c r="S418" s="50">
        <v>0</v>
      </c>
      <c r="T418" s="50">
        <v>0</v>
      </c>
    </row>
    <row r="419" spans="1:20" ht="26.25" customHeight="1" x14ac:dyDescent="0.25">
      <c r="A419" s="75">
        <v>9</v>
      </c>
      <c r="B419" s="39">
        <v>1</v>
      </c>
      <c r="C419" s="40">
        <v>4</v>
      </c>
      <c r="D419" s="40">
        <v>4</v>
      </c>
      <c r="E419" s="41">
        <v>1</v>
      </c>
      <c r="F419" s="55">
        <v>9</v>
      </c>
      <c r="G419" s="77"/>
      <c r="H419" s="42"/>
      <c r="I419" s="42"/>
      <c r="J419" s="57" t="s">
        <v>366</v>
      </c>
      <c r="K419" s="72">
        <v>0</v>
      </c>
      <c r="L419" s="72">
        <v>0</v>
      </c>
      <c r="M419" s="72">
        <v>0</v>
      </c>
      <c r="N419" s="72">
        <v>0</v>
      </c>
      <c r="O419" s="122">
        <v>0.03</v>
      </c>
      <c r="P419" s="86">
        <v>0</v>
      </c>
      <c r="Q419" s="72">
        <v>0</v>
      </c>
      <c r="R419" s="101">
        <v>3.5000000000000003E-2</v>
      </c>
      <c r="S419" s="86">
        <v>0</v>
      </c>
      <c r="T419" s="72">
        <v>0</v>
      </c>
    </row>
    <row r="420" spans="1:20" ht="27" customHeight="1" x14ac:dyDescent="0.25">
      <c r="A420" s="75">
        <v>10</v>
      </c>
      <c r="B420" s="39">
        <v>1</v>
      </c>
      <c r="C420" s="40">
        <v>4</v>
      </c>
      <c r="D420" s="40">
        <v>4</v>
      </c>
      <c r="E420" s="41">
        <v>1</v>
      </c>
      <c r="F420" s="55">
        <v>10</v>
      </c>
      <c r="G420" s="77"/>
      <c r="H420" s="42"/>
      <c r="I420" s="42"/>
      <c r="J420" s="57" t="s">
        <v>367</v>
      </c>
      <c r="K420" s="72">
        <v>0</v>
      </c>
      <c r="L420" s="72">
        <v>0</v>
      </c>
      <c r="M420" s="72">
        <v>0</v>
      </c>
      <c r="N420" s="72">
        <v>0</v>
      </c>
      <c r="O420" s="104"/>
      <c r="P420" s="72">
        <v>0</v>
      </c>
      <c r="Q420" s="72">
        <v>0</v>
      </c>
      <c r="R420" s="104"/>
      <c r="S420" s="72">
        <v>0</v>
      </c>
      <c r="T420" s="72">
        <v>0</v>
      </c>
    </row>
    <row r="421" spans="1:20" ht="15.75" x14ac:dyDescent="0.25">
      <c r="A421" s="76"/>
      <c r="B421" s="39">
        <v>1</v>
      </c>
      <c r="C421" s="40">
        <v>4</v>
      </c>
      <c r="D421" s="40">
        <v>4</v>
      </c>
      <c r="E421" s="41">
        <v>1</v>
      </c>
      <c r="F421" s="55">
        <v>10</v>
      </c>
      <c r="G421" s="55">
        <v>1</v>
      </c>
      <c r="H421" s="42"/>
      <c r="I421" s="42"/>
      <c r="J421" s="43" t="s">
        <v>368</v>
      </c>
      <c r="K421" s="72">
        <v>0</v>
      </c>
      <c r="L421" s="72">
        <v>0</v>
      </c>
      <c r="M421" s="72">
        <v>0</v>
      </c>
      <c r="N421" s="72">
        <v>0</v>
      </c>
      <c r="O421" s="104"/>
      <c r="P421" s="72">
        <v>0</v>
      </c>
      <c r="Q421" s="72">
        <v>0</v>
      </c>
      <c r="R421" s="104"/>
      <c r="S421" s="72">
        <v>0</v>
      </c>
      <c r="T421" s="72">
        <v>0</v>
      </c>
    </row>
    <row r="422" spans="1:20" ht="15.75" x14ac:dyDescent="0.25">
      <c r="A422" s="76"/>
      <c r="B422" s="46">
        <v>1</v>
      </c>
      <c r="C422" s="47">
        <v>4</v>
      </c>
      <c r="D422" s="47">
        <v>4</v>
      </c>
      <c r="E422" s="48">
        <v>1</v>
      </c>
      <c r="F422" s="42">
        <v>10</v>
      </c>
      <c r="G422" s="42">
        <v>1</v>
      </c>
      <c r="H422" s="42">
        <v>1</v>
      </c>
      <c r="I422" s="42"/>
      <c r="J422" s="49" t="s">
        <v>356</v>
      </c>
      <c r="K422" s="50">
        <v>0</v>
      </c>
      <c r="L422" s="50">
        <v>0</v>
      </c>
      <c r="M422" s="50">
        <v>0</v>
      </c>
      <c r="N422" s="50">
        <v>0</v>
      </c>
      <c r="O422" s="122">
        <v>0.03</v>
      </c>
      <c r="P422" s="50">
        <v>0</v>
      </c>
      <c r="Q422" s="50">
        <v>0</v>
      </c>
      <c r="R422" s="101">
        <v>3.5000000000000003E-2</v>
      </c>
      <c r="S422" s="50">
        <v>0</v>
      </c>
      <c r="T422" s="50">
        <v>0</v>
      </c>
    </row>
    <row r="423" spans="1:20" ht="15.75" x14ac:dyDescent="0.25">
      <c r="A423" s="76"/>
      <c r="B423" s="46">
        <v>1</v>
      </c>
      <c r="C423" s="47">
        <v>4</v>
      </c>
      <c r="D423" s="47">
        <v>4</v>
      </c>
      <c r="E423" s="48">
        <v>1</v>
      </c>
      <c r="F423" s="42">
        <v>10</v>
      </c>
      <c r="G423" s="42">
        <v>1</v>
      </c>
      <c r="H423" s="42">
        <v>2</v>
      </c>
      <c r="I423" s="42"/>
      <c r="J423" s="49" t="s">
        <v>357</v>
      </c>
      <c r="K423" s="50">
        <v>0</v>
      </c>
      <c r="L423" s="50">
        <v>0</v>
      </c>
      <c r="M423" s="50">
        <v>0</v>
      </c>
      <c r="N423" s="50">
        <v>0</v>
      </c>
      <c r="O423" s="122">
        <v>0.03</v>
      </c>
      <c r="P423" s="50">
        <v>0</v>
      </c>
      <c r="Q423" s="50">
        <v>0</v>
      </c>
      <c r="R423" s="101">
        <v>3.5000000000000003E-2</v>
      </c>
      <c r="S423" s="50">
        <v>0</v>
      </c>
      <c r="T423" s="50">
        <v>0</v>
      </c>
    </row>
    <row r="424" spans="1:20" ht="15.75" x14ac:dyDescent="0.25">
      <c r="A424" s="76"/>
      <c r="B424" s="46">
        <v>1</v>
      </c>
      <c r="C424" s="47">
        <v>4</v>
      </c>
      <c r="D424" s="47">
        <v>4</v>
      </c>
      <c r="E424" s="48">
        <v>1</v>
      </c>
      <c r="F424" s="42">
        <v>10</v>
      </c>
      <c r="G424" s="42">
        <v>1</v>
      </c>
      <c r="H424" s="42">
        <v>3</v>
      </c>
      <c r="I424" s="42"/>
      <c r="J424" s="49" t="s">
        <v>358</v>
      </c>
      <c r="K424" s="50">
        <v>0</v>
      </c>
      <c r="L424" s="50">
        <v>0</v>
      </c>
      <c r="M424" s="50">
        <v>0</v>
      </c>
      <c r="N424" s="50">
        <v>0</v>
      </c>
      <c r="O424" s="122">
        <v>0.03</v>
      </c>
      <c r="P424" s="50">
        <v>0</v>
      </c>
      <c r="Q424" s="50">
        <v>0</v>
      </c>
      <c r="R424" s="101">
        <v>3.5000000000000003E-2</v>
      </c>
      <c r="S424" s="50">
        <v>0</v>
      </c>
      <c r="T424" s="50">
        <v>0</v>
      </c>
    </row>
    <row r="425" spans="1:20" ht="15.75" x14ac:dyDescent="0.25">
      <c r="A425" s="76"/>
      <c r="B425" s="46">
        <v>1</v>
      </c>
      <c r="C425" s="47">
        <v>4</v>
      </c>
      <c r="D425" s="47">
        <v>4</v>
      </c>
      <c r="E425" s="48">
        <v>1</v>
      </c>
      <c r="F425" s="42">
        <v>10</v>
      </c>
      <c r="G425" s="42">
        <v>1</v>
      </c>
      <c r="H425" s="42">
        <v>4</v>
      </c>
      <c r="I425" s="42"/>
      <c r="J425" s="49" t="s">
        <v>359</v>
      </c>
      <c r="K425" s="50">
        <v>0</v>
      </c>
      <c r="L425" s="50">
        <v>0</v>
      </c>
      <c r="M425" s="50">
        <v>0</v>
      </c>
      <c r="N425" s="50">
        <v>0</v>
      </c>
      <c r="O425" s="122">
        <v>0.03</v>
      </c>
      <c r="P425" s="50">
        <v>0</v>
      </c>
      <c r="Q425" s="50">
        <v>0</v>
      </c>
      <c r="R425" s="101">
        <v>3.5000000000000003E-2</v>
      </c>
      <c r="S425" s="50">
        <v>0</v>
      </c>
      <c r="T425" s="50">
        <v>0</v>
      </c>
    </row>
    <row r="426" spans="1:20" ht="15.75" x14ac:dyDescent="0.25">
      <c r="A426" s="76"/>
      <c r="B426" s="46">
        <v>1</v>
      </c>
      <c r="C426" s="47">
        <v>4</v>
      </c>
      <c r="D426" s="47">
        <v>4</v>
      </c>
      <c r="E426" s="48">
        <v>1</v>
      </c>
      <c r="F426" s="42">
        <v>10</v>
      </c>
      <c r="G426" s="42">
        <v>1</v>
      </c>
      <c r="H426" s="42">
        <v>5</v>
      </c>
      <c r="I426" s="42"/>
      <c r="J426" s="49" t="s">
        <v>360</v>
      </c>
      <c r="K426" s="50">
        <v>0</v>
      </c>
      <c r="L426" s="50">
        <v>0</v>
      </c>
      <c r="M426" s="50">
        <v>0</v>
      </c>
      <c r="N426" s="50">
        <v>0</v>
      </c>
      <c r="O426" s="122">
        <v>0.03</v>
      </c>
      <c r="P426" s="50">
        <v>0</v>
      </c>
      <c r="Q426" s="50">
        <v>0</v>
      </c>
      <c r="R426" s="101">
        <v>3.5000000000000003E-2</v>
      </c>
      <c r="S426" s="50">
        <v>0</v>
      </c>
      <c r="T426" s="50">
        <v>0</v>
      </c>
    </row>
    <row r="427" spans="1:20" ht="15.75" x14ac:dyDescent="0.25">
      <c r="A427" s="76"/>
      <c r="B427" s="46">
        <v>1</v>
      </c>
      <c r="C427" s="47">
        <v>4</v>
      </c>
      <c r="D427" s="47">
        <v>4</v>
      </c>
      <c r="E427" s="48">
        <v>1</v>
      </c>
      <c r="F427" s="42">
        <v>10</v>
      </c>
      <c r="G427" s="42">
        <v>1</v>
      </c>
      <c r="H427" s="42">
        <v>6</v>
      </c>
      <c r="I427" s="42"/>
      <c r="J427" s="49" t="s">
        <v>361</v>
      </c>
      <c r="K427" s="50">
        <v>0</v>
      </c>
      <c r="L427" s="50">
        <v>0</v>
      </c>
      <c r="M427" s="50">
        <v>0</v>
      </c>
      <c r="N427" s="50">
        <v>0</v>
      </c>
      <c r="O427" s="122">
        <v>0.03</v>
      </c>
      <c r="P427" s="50">
        <v>0</v>
      </c>
      <c r="Q427" s="50">
        <v>0</v>
      </c>
      <c r="R427" s="101">
        <v>3.5000000000000003E-2</v>
      </c>
      <c r="S427" s="50">
        <v>0</v>
      </c>
      <c r="T427" s="50">
        <v>0</v>
      </c>
    </row>
    <row r="428" spans="1:20" ht="15.75" x14ac:dyDescent="0.25">
      <c r="A428" s="76"/>
      <c r="B428" s="46">
        <v>1</v>
      </c>
      <c r="C428" s="47">
        <v>4</v>
      </c>
      <c r="D428" s="47">
        <v>4</v>
      </c>
      <c r="E428" s="48">
        <v>1</v>
      </c>
      <c r="F428" s="42">
        <v>10</v>
      </c>
      <c r="G428" s="42">
        <v>1</v>
      </c>
      <c r="H428" s="42">
        <v>7</v>
      </c>
      <c r="I428" s="42"/>
      <c r="J428" s="49" t="s">
        <v>362</v>
      </c>
      <c r="K428" s="50">
        <v>0</v>
      </c>
      <c r="L428" s="50">
        <v>0</v>
      </c>
      <c r="M428" s="50">
        <v>0</v>
      </c>
      <c r="N428" s="50">
        <v>0</v>
      </c>
      <c r="O428" s="122">
        <v>0.03</v>
      </c>
      <c r="P428" s="50">
        <v>0</v>
      </c>
      <c r="Q428" s="50">
        <v>0</v>
      </c>
      <c r="R428" s="101">
        <v>3.5000000000000003E-2</v>
      </c>
      <c r="S428" s="50">
        <v>0</v>
      </c>
      <c r="T428" s="50">
        <v>0</v>
      </c>
    </row>
    <row r="429" spans="1:20" ht="15.75" x14ac:dyDescent="0.25">
      <c r="A429" s="76"/>
      <c r="B429" s="39">
        <v>1</v>
      </c>
      <c r="C429" s="68">
        <v>4</v>
      </c>
      <c r="D429" s="68">
        <v>4</v>
      </c>
      <c r="E429" s="41">
        <v>1</v>
      </c>
      <c r="F429" s="55">
        <v>10</v>
      </c>
      <c r="G429" s="55">
        <v>2</v>
      </c>
      <c r="H429" s="42"/>
      <c r="I429" s="42"/>
      <c r="J429" s="43" t="s">
        <v>369</v>
      </c>
      <c r="K429" s="72">
        <v>0</v>
      </c>
      <c r="L429" s="72">
        <v>0</v>
      </c>
      <c r="M429" s="72">
        <v>0</v>
      </c>
      <c r="N429" s="72">
        <v>0</v>
      </c>
      <c r="O429" s="122">
        <v>0.03</v>
      </c>
      <c r="P429" s="86">
        <v>0</v>
      </c>
      <c r="Q429" s="72">
        <v>0</v>
      </c>
      <c r="R429" s="101">
        <v>3.5000000000000003E-2</v>
      </c>
      <c r="S429" s="86">
        <v>0</v>
      </c>
      <c r="T429" s="72">
        <v>0</v>
      </c>
    </row>
    <row r="430" spans="1:20" ht="25.5" x14ac:dyDescent="0.25">
      <c r="A430" s="73">
        <v>11</v>
      </c>
      <c r="B430" s="39">
        <v>1</v>
      </c>
      <c r="C430" s="40">
        <v>4</v>
      </c>
      <c r="D430" s="40">
        <v>4</v>
      </c>
      <c r="E430" s="41">
        <v>1</v>
      </c>
      <c r="F430" s="55">
        <v>11</v>
      </c>
      <c r="G430" s="42"/>
      <c r="H430" s="42"/>
      <c r="I430" s="42"/>
      <c r="J430" s="57" t="s">
        <v>370</v>
      </c>
      <c r="K430" s="72">
        <v>0</v>
      </c>
      <c r="L430" s="72">
        <v>0</v>
      </c>
      <c r="M430" s="72">
        <v>0</v>
      </c>
      <c r="N430" s="72">
        <v>0</v>
      </c>
      <c r="O430" s="104"/>
      <c r="P430" s="72">
        <v>0</v>
      </c>
      <c r="Q430" s="72">
        <v>0</v>
      </c>
      <c r="R430" s="104"/>
      <c r="S430" s="72">
        <v>0</v>
      </c>
      <c r="T430" s="72">
        <v>0</v>
      </c>
    </row>
    <row r="431" spans="1:20" ht="15.75" x14ac:dyDescent="0.25">
      <c r="A431" s="76"/>
      <c r="B431" s="39">
        <v>1</v>
      </c>
      <c r="C431" s="40">
        <v>4</v>
      </c>
      <c r="D431" s="40">
        <v>4</v>
      </c>
      <c r="E431" s="41">
        <v>1</v>
      </c>
      <c r="F431" s="55">
        <v>11</v>
      </c>
      <c r="G431" s="55">
        <v>1</v>
      </c>
      <c r="H431" s="42"/>
      <c r="I431" s="42"/>
      <c r="J431" s="43" t="s">
        <v>368</v>
      </c>
      <c r="K431" s="72">
        <v>0</v>
      </c>
      <c r="L431" s="72">
        <v>0</v>
      </c>
      <c r="M431" s="72">
        <v>0</v>
      </c>
      <c r="N431" s="72">
        <v>0</v>
      </c>
      <c r="O431" s="104"/>
      <c r="P431" s="72">
        <v>0</v>
      </c>
      <c r="Q431" s="72">
        <v>0</v>
      </c>
      <c r="R431" s="104"/>
      <c r="S431" s="72">
        <v>0</v>
      </c>
      <c r="T431" s="72">
        <v>0</v>
      </c>
    </row>
    <row r="432" spans="1:20" ht="15.75" x14ac:dyDescent="0.25">
      <c r="A432" s="76"/>
      <c r="B432" s="46">
        <v>1</v>
      </c>
      <c r="C432" s="47">
        <v>4</v>
      </c>
      <c r="D432" s="47">
        <v>4</v>
      </c>
      <c r="E432" s="48">
        <v>1</v>
      </c>
      <c r="F432" s="42">
        <v>11</v>
      </c>
      <c r="G432" s="42">
        <v>1</v>
      </c>
      <c r="H432" s="42">
        <v>1</v>
      </c>
      <c r="I432" s="42"/>
      <c r="J432" s="49" t="s">
        <v>356</v>
      </c>
      <c r="K432" s="50">
        <v>0</v>
      </c>
      <c r="L432" s="50">
        <v>0</v>
      </c>
      <c r="M432" s="50">
        <v>0</v>
      </c>
      <c r="N432" s="50">
        <v>0</v>
      </c>
      <c r="O432" s="122">
        <v>0.03</v>
      </c>
      <c r="P432" s="50">
        <v>0</v>
      </c>
      <c r="Q432" s="50">
        <v>0</v>
      </c>
      <c r="R432" s="101">
        <v>3.5000000000000003E-2</v>
      </c>
      <c r="S432" s="50">
        <v>0</v>
      </c>
      <c r="T432" s="50">
        <v>0</v>
      </c>
    </row>
    <row r="433" spans="1:20" ht="15.75" x14ac:dyDescent="0.25">
      <c r="A433" s="76"/>
      <c r="B433" s="46">
        <v>1</v>
      </c>
      <c r="C433" s="47">
        <v>4</v>
      </c>
      <c r="D433" s="47">
        <v>4</v>
      </c>
      <c r="E433" s="48">
        <v>1</v>
      </c>
      <c r="F433" s="42">
        <v>11</v>
      </c>
      <c r="G433" s="42">
        <v>1</v>
      </c>
      <c r="H433" s="42">
        <v>2</v>
      </c>
      <c r="I433" s="42"/>
      <c r="J433" s="49" t="s">
        <v>357</v>
      </c>
      <c r="K433" s="50">
        <v>0</v>
      </c>
      <c r="L433" s="50">
        <v>0</v>
      </c>
      <c r="M433" s="50">
        <v>0</v>
      </c>
      <c r="N433" s="50">
        <v>0</v>
      </c>
      <c r="O433" s="122">
        <v>0.03</v>
      </c>
      <c r="P433" s="50">
        <v>0</v>
      </c>
      <c r="Q433" s="50">
        <v>0</v>
      </c>
      <c r="R433" s="101">
        <v>3.5000000000000003E-2</v>
      </c>
      <c r="S433" s="50">
        <v>0</v>
      </c>
      <c r="T433" s="50">
        <v>0</v>
      </c>
    </row>
    <row r="434" spans="1:20" ht="15.75" x14ac:dyDescent="0.25">
      <c r="A434" s="76"/>
      <c r="B434" s="46">
        <v>1</v>
      </c>
      <c r="C434" s="47">
        <v>4</v>
      </c>
      <c r="D434" s="47">
        <v>4</v>
      </c>
      <c r="E434" s="48">
        <v>1</v>
      </c>
      <c r="F434" s="42">
        <v>11</v>
      </c>
      <c r="G434" s="42">
        <v>1</v>
      </c>
      <c r="H434" s="42">
        <v>3</v>
      </c>
      <c r="I434" s="42"/>
      <c r="J434" s="49" t="s">
        <v>358</v>
      </c>
      <c r="K434" s="50">
        <v>0</v>
      </c>
      <c r="L434" s="50">
        <v>0</v>
      </c>
      <c r="M434" s="50">
        <v>0</v>
      </c>
      <c r="N434" s="50">
        <v>0</v>
      </c>
      <c r="O434" s="122">
        <v>0.03</v>
      </c>
      <c r="P434" s="50">
        <v>0</v>
      </c>
      <c r="Q434" s="50">
        <v>0</v>
      </c>
      <c r="R434" s="101">
        <v>3.5000000000000003E-2</v>
      </c>
      <c r="S434" s="50">
        <v>0</v>
      </c>
      <c r="T434" s="50">
        <v>0</v>
      </c>
    </row>
    <row r="435" spans="1:20" ht="15.75" x14ac:dyDescent="0.25">
      <c r="A435" s="76"/>
      <c r="B435" s="46">
        <v>1</v>
      </c>
      <c r="C435" s="47">
        <v>4</v>
      </c>
      <c r="D435" s="47">
        <v>4</v>
      </c>
      <c r="E435" s="48">
        <v>1</v>
      </c>
      <c r="F435" s="42">
        <v>11</v>
      </c>
      <c r="G435" s="42">
        <v>1</v>
      </c>
      <c r="H435" s="42">
        <v>4</v>
      </c>
      <c r="I435" s="42"/>
      <c r="J435" s="49" t="s">
        <v>359</v>
      </c>
      <c r="K435" s="50">
        <v>0</v>
      </c>
      <c r="L435" s="50">
        <v>0</v>
      </c>
      <c r="M435" s="50">
        <v>0</v>
      </c>
      <c r="N435" s="50">
        <v>0</v>
      </c>
      <c r="O435" s="122">
        <v>0.03</v>
      </c>
      <c r="P435" s="50">
        <v>0</v>
      </c>
      <c r="Q435" s="50">
        <v>0</v>
      </c>
      <c r="R435" s="101">
        <v>3.5000000000000003E-2</v>
      </c>
      <c r="S435" s="50">
        <v>0</v>
      </c>
      <c r="T435" s="50">
        <v>0</v>
      </c>
    </row>
    <row r="436" spans="1:20" ht="15.75" x14ac:dyDescent="0.25">
      <c r="A436" s="76"/>
      <c r="B436" s="46">
        <v>1</v>
      </c>
      <c r="C436" s="47">
        <v>4</v>
      </c>
      <c r="D436" s="47">
        <v>4</v>
      </c>
      <c r="E436" s="48">
        <v>1</v>
      </c>
      <c r="F436" s="42">
        <v>11</v>
      </c>
      <c r="G436" s="42">
        <v>1</v>
      </c>
      <c r="H436" s="42">
        <v>5</v>
      </c>
      <c r="I436" s="42"/>
      <c r="J436" s="49" t="s">
        <v>360</v>
      </c>
      <c r="K436" s="50">
        <v>0</v>
      </c>
      <c r="L436" s="50">
        <v>0</v>
      </c>
      <c r="M436" s="50">
        <v>0</v>
      </c>
      <c r="N436" s="50">
        <v>0</v>
      </c>
      <c r="O436" s="122">
        <v>0.03</v>
      </c>
      <c r="P436" s="50">
        <v>0</v>
      </c>
      <c r="Q436" s="50">
        <v>0</v>
      </c>
      <c r="R436" s="101">
        <v>3.5000000000000003E-2</v>
      </c>
      <c r="S436" s="50">
        <v>0</v>
      </c>
      <c r="T436" s="50">
        <v>0</v>
      </c>
    </row>
    <row r="437" spans="1:20" ht="15.75" x14ac:dyDescent="0.25">
      <c r="A437" s="76"/>
      <c r="B437" s="46">
        <v>1</v>
      </c>
      <c r="C437" s="47">
        <v>4</v>
      </c>
      <c r="D437" s="47">
        <v>4</v>
      </c>
      <c r="E437" s="48">
        <v>1</v>
      </c>
      <c r="F437" s="42">
        <v>11</v>
      </c>
      <c r="G437" s="42">
        <v>1</v>
      </c>
      <c r="H437" s="42">
        <v>6</v>
      </c>
      <c r="I437" s="42"/>
      <c r="J437" s="49" t="s">
        <v>361</v>
      </c>
      <c r="K437" s="50">
        <v>0</v>
      </c>
      <c r="L437" s="50">
        <v>0</v>
      </c>
      <c r="M437" s="50">
        <v>0</v>
      </c>
      <c r="N437" s="50">
        <v>0</v>
      </c>
      <c r="O437" s="122">
        <v>0.03</v>
      </c>
      <c r="P437" s="50">
        <v>0</v>
      </c>
      <c r="Q437" s="50">
        <v>0</v>
      </c>
      <c r="R437" s="101">
        <v>3.5000000000000003E-2</v>
      </c>
      <c r="S437" s="50">
        <v>0</v>
      </c>
      <c r="T437" s="50">
        <v>0</v>
      </c>
    </row>
    <row r="438" spans="1:20" ht="15.75" x14ac:dyDescent="0.25">
      <c r="A438" s="76"/>
      <c r="B438" s="46">
        <v>1</v>
      </c>
      <c r="C438" s="47">
        <v>4</v>
      </c>
      <c r="D438" s="47">
        <v>4</v>
      </c>
      <c r="E438" s="48">
        <v>1</v>
      </c>
      <c r="F438" s="42">
        <v>11</v>
      </c>
      <c r="G438" s="42">
        <v>1</v>
      </c>
      <c r="H438" s="42">
        <v>7</v>
      </c>
      <c r="I438" s="42"/>
      <c r="J438" s="49" t="s">
        <v>362</v>
      </c>
      <c r="K438" s="50">
        <v>0</v>
      </c>
      <c r="L438" s="50">
        <v>0</v>
      </c>
      <c r="M438" s="50">
        <v>0</v>
      </c>
      <c r="N438" s="50">
        <v>0</v>
      </c>
      <c r="O438" s="122">
        <v>0.03</v>
      </c>
      <c r="P438" s="50">
        <v>0</v>
      </c>
      <c r="Q438" s="50">
        <v>0</v>
      </c>
      <c r="R438" s="101">
        <v>3.5000000000000003E-2</v>
      </c>
      <c r="S438" s="50">
        <v>0</v>
      </c>
      <c r="T438" s="50">
        <v>0</v>
      </c>
    </row>
    <row r="439" spans="1:20" ht="15.75" x14ac:dyDescent="0.25">
      <c r="A439" s="76"/>
      <c r="B439" s="39">
        <v>1</v>
      </c>
      <c r="C439" s="40">
        <v>4</v>
      </c>
      <c r="D439" s="40">
        <v>4</v>
      </c>
      <c r="E439" s="41">
        <v>1</v>
      </c>
      <c r="F439" s="55">
        <v>11</v>
      </c>
      <c r="G439" s="55">
        <v>2</v>
      </c>
      <c r="H439" s="42"/>
      <c r="I439" s="42"/>
      <c r="J439" s="43" t="s">
        <v>369</v>
      </c>
      <c r="K439" s="72">
        <v>0</v>
      </c>
      <c r="L439" s="72">
        <v>0</v>
      </c>
      <c r="M439" s="72">
        <v>0</v>
      </c>
      <c r="N439" s="72">
        <v>0</v>
      </c>
      <c r="O439" s="122">
        <v>0.03</v>
      </c>
      <c r="P439" s="86">
        <v>0</v>
      </c>
      <c r="Q439" s="72">
        <v>0</v>
      </c>
      <c r="R439" s="101">
        <v>3.5000000000000003E-2</v>
      </c>
      <c r="S439" s="86">
        <v>0</v>
      </c>
      <c r="T439" s="72">
        <v>0</v>
      </c>
    </row>
    <row r="440" spans="1:20" ht="15.75" x14ac:dyDescent="0.25">
      <c r="A440" s="76"/>
      <c r="B440" s="39">
        <v>1</v>
      </c>
      <c r="C440" s="40">
        <v>4</v>
      </c>
      <c r="D440" s="40">
        <v>4</v>
      </c>
      <c r="E440" s="41">
        <v>1</v>
      </c>
      <c r="F440" s="55">
        <v>11</v>
      </c>
      <c r="G440" s="55">
        <v>3</v>
      </c>
      <c r="H440" s="42"/>
      <c r="I440" s="42"/>
      <c r="J440" s="43" t="s">
        <v>371</v>
      </c>
      <c r="K440" s="72">
        <v>0</v>
      </c>
      <c r="L440" s="72">
        <v>0</v>
      </c>
      <c r="M440" s="72">
        <v>0</v>
      </c>
      <c r="N440" s="72">
        <v>0</v>
      </c>
      <c r="O440" s="104"/>
      <c r="P440" s="72">
        <v>0</v>
      </c>
      <c r="Q440" s="72">
        <v>0</v>
      </c>
      <c r="R440" s="104"/>
      <c r="S440" s="72">
        <v>0</v>
      </c>
      <c r="T440" s="72">
        <v>0</v>
      </c>
    </row>
    <row r="441" spans="1:20" ht="15.75" x14ac:dyDescent="0.25">
      <c r="A441" s="76"/>
      <c r="B441" s="46">
        <v>1</v>
      </c>
      <c r="C441" s="47">
        <v>4</v>
      </c>
      <c r="D441" s="47">
        <v>4</v>
      </c>
      <c r="E441" s="48">
        <v>1</v>
      </c>
      <c r="F441" s="42">
        <v>11</v>
      </c>
      <c r="G441" s="42">
        <v>3</v>
      </c>
      <c r="H441" s="42">
        <v>1</v>
      </c>
      <c r="I441" s="42"/>
      <c r="J441" s="49" t="s">
        <v>356</v>
      </c>
      <c r="K441" s="50">
        <v>0</v>
      </c>
      <c r="L441" s="50">
        <v>0</v>
      </c>
      <c r="M441" s="50">
        <v>0</v>
      </c>
      <c r="N441" s="50">
        <v>0</v>
      </c>
      <c r="O441" s="122">
        <v>0.03</v>
      </c>
      <c r="P441" s="50">
        <v>0</v>
      </c>
      <c r="Q441" s="50">
        <v>0</v>
      </c>
      <c r="R441" s="101">
        <v>3.5000000000000003E-2</v>
      </c>
      <c r="S441" s="50">
        <v>0</v>
      </c>
      <c r="T441" s="50">
        <v>0</v>
      </c>
    </row>
    <row r="442" spans="1:20" ht="15.75" x14ac:dyDescent="0.25">
      <c r="A442" s="76"/>
      <c r="B442" s="46">
        <v>1</v>
      </c>
      <c r="C442" s="47">
        <v>4</v>
      </c>
      <c r="D442" s="47">
        <v>4</v>
      </c>
      <c r="E442" s="48">
        <v>1</v>
      </c>
      <c r="F442" s="42">
        <v>11</v>
      </c>
      <c r="G442" s="42">
        <v>3</v>
      </c>
      <c r="H442" s="42">
        <v>2</v>
      </c>
      <c r="I442" s="42"/>
      <c r="J442" s="49" t="s">
        <v>357</v>
      </c>
      <c r="K442" s="50">
        <v>0</v>
      </c>
      <c r="L442" s="50">
        <v>0</v>
      </c>
      <c r="M442" s="50">
        <v>0</v>
      </c>
      <c r="N442" s="50">
        <v>0</v>
      </c>
      <c r="O442" s="122">
        <v>0.03</v>
      </c>
      <c r="P442" s="50">
        <v>0</v>
      </c>
      <c r="Q442" s="50">
        <v>0</v>
      </c>
      <c r="R442" s="101">
        <v>3.5000000000000003E-2</v>
      </c>
      <c r="S442" s="50">
        <v>0</v>
      </c>
      <c r="T442" s="50">
        <v>0</v>
      </c>
    </row>
    <row r="443" spans="1:20" ht="15.75" x14ac:dyDescent="0.25">
      <c r="A443" s="76"/>
      <c r="B443" s="46">
        <v>1</v>
      </c>
      <c r="C443" s="47">
        <v>4</v>
      </c>
      <c r="D443" s="47">
        <v>4</v>
      </c>
      <c r="E443" s="48">
        <v>1</v>
      </c>
      <c r="F443" s="42">
        <v>11</v>
      </c>
      <c r="G443" s="42">
        <v>3</v>
      </c>
      <c r="H443" s="42">
        <v>3</v>
      </c>
      <c r="I443" s="42"/>
      <c r="J443" s="49" t="s">
        <v>358</v>
      </c>
      <c r="K443" s="50">
        <v>0</v>
      </c>
      <c r="L443" s="50">
        <v>0</v>
      </c>
      <c r="M443" s="50">
        <v>0</v>
      </c>
      <c r="N443" s="50">
        <v>0</v>
      </c>
      <c r="O443" s="122">
        <v>0.03</v>
      </c>
      <c r="P443" s="50">
        <v>0</v>
      </c>
      <c r="Q443" s="50">
        <v>0</v>
      </c>
      <c r="R443" s="101">
        <v>3.5000000000000003E-2</v>
      </c>
      <c r="S443" s="50">
        <v>0</v>
      </c>
      <c r="T443" s="50">
        <v>0</v>
      </c>
    </row>
    <row r="444" spans="1:20" ht="15.75" x14ac:dyDescent="0.25">
      <c r="A444" s="76"/>
      <c r="B444" s="46">
        <v>1</v>
      </c>
      <c r="C444" s="47">
        <v>4</v>
      </c>
      <c r="D444" s="47">
        <v>4</v>
      </c>
      <c r="E444" s="48">
        <v>1</v>
      </c>
      <c r="F444" s="42">
        <v>11</v>
      </c>
      <c r="G444" s="42">
        <v>3</v>
      </c>
      <c r="H444" s="42">
        <v>4</v>
      </c>
      <c r="I444" s="42"/>
      <c r="J444" s="49" t="s">
        <v>359</v>
      </c>
      <c r="K444" s="50">
        <v>0</v>
      </c>
      <c r="L444" s="50">
        <v>0</v>
      </c>
      <c r="M444" s="50">
        <v>0</v>
      </c>
      <c r="N444" s="50">
        <v>0</v>
      </c>
      <c r="O444" s="122">
        <v>0.03</v>
      </c>
      <c r="P444" s="50">
        <v>0</v>
      </c>
      <c r="Q444" s="50">
        <v>0</v>
      </c>
      <c r="R444" s="101">
        <v>3.5000000000000003E-2</v>
      </c>
      <c r="S444" s="50">
        <v>0</v>
      </c>
      <c r="T444" s="50">
        <v>0</v>
      </c>
    </row>
    <row r="445" spans="1:20" ht="15.75" x14ac:dyDescent="0.25">
      <c r="A445" s="76"/>
      <c r="B445" s="46">
        <v>1</v>
      </c>
      <c r="C445" s="47">
        <v>4</v>
      </c>
      <c r="D445" s="47">
        <v>4</v>
      </c>
      <c r="E445" s="48">
        <v>1</v>
      </c>
      <c r="F445" s="42">
        <v>11</v>
      </c>
      <c r="G445" s="42">
        <v>3</v>
      </c>
      <c r="H445" s="42">
        <v>5</v>
      </c>
      <c r="I445" s="42"/>
      <c r="J445" s="49" t="s">
        <v>360</v>
      </c>
      <c r="K445" s="50">
        <v>0</v>
      </c>
      <c r="L445" s="50">
        <v>0</v>
      </c>
      <c r="M445" s="50">
        <v>0</v>
      </c>
      <c r="N445" s="50">
        <v>0</v>
      </c>
      <c r="O445" s="122">
        <v>0.03</v>
      </c>
      <c r="P445" s="50">
        <v>0</v>
      </c>
      <c r="Q445" s="50">
        <v>0</v>
      </c>
      <c r="R445" s="101">
        <v>3.5000000000000003E-2</v>
      </c>
      <c r="S445" s="50">
        <v>0</v>
      </c>
      <c r="T445" s="50">
        <v>0</v>
      </c>
    </row>
    <row r="446" spans="1:20" ht="15.75" x14ac:dyDescent="0.25">
      <c r="A446" s="76"/>
      <c r="B446" s="46">
        <v>1</v>
      </c>
      <c r="C446" s="47">
        <v>4</v>
      </c>
      <c r="D446" s="47">
        <v>4</v>
      </c>
      <c r="E446" s="48">
        <v>1</v>
      </c>
      <c r="F446" s="42">
        <v>11</v>
      </c>
      <c r="G446" s="42">
        <v>3</v>
      </c>
      <c r="H446" s="42">
        <v>6</v>
      </c>
      <c r="I446" s="42"/>
      <c r="J446" s="49" t="s">
        <v>361</v>
      </c>
      <c r="K446" s="50">
        <v>0</v>
      </c>
      <c r="L446" s="50">
        <v>0</v>
      </c>
      <c r="M446" s="50">
        <v>0</v>
      </c>
      <c r="N446" s="50">
        <v>0</v>
      </c>
      <c r="O446" s="122">
        <v>0.03</v>
      </c>
      <c r="P446" s="50">
        <v>0</v>
      </c>
      <c r="Q446" s="50">
        <v>0</v>
      </c>
      <c r="R446" s="101">
        <v>3.5000000000000003E-2</v>
      </c>
      <c r="S446" s="50">
        <v>0</v>
      </c>
      <c r="T446" s="50">
        <v>0</v>
      </c>
    </row>
    <row r="447" spans="1:20" ht="15.75" x14ac:dyDescent="0.25">
      <c r="A447" s="76"/>
      <c r="B447" s="46">
        <v>1</v>
      </c>
      <c r="C447" s="47">
        <v>4</v>
      </c>
      <c r="D447" s="47">
        <v>4</v>
      </c>
      <c r="E447" s="48">
        <v>1</v>
      </c>
      <c r="F447" s="42">
        <v>11</v>
      </c>
      <c r="G447" s="42">
        <v>3</v>
      </c>
      <c r="H447" s="42">
        <v>7</v>
      </c>
      <c r="I447" s="42"/>
      <c r="J447" s="49" t="s">
        <v>362</v>
      </c>
      <c r="K447" s="50">
        <v>0</v>
      </c>
      <c r="L447" s="50">
        <v>0</v>
      </c>
      <c r="M447" s="50">
        <v>0</v>
      </c>
      <c r="N447" s="50">
        <v>0</v>
      </c>
      <c r="O447" s="122">
        <v>0.03</v>
      </c>
      <c r="P447" s="50">
        <v>0</v>
      </c>
      <c r="Q447" s="50">
        <v>0</v>
      </c>
      <c r="R447" s="101">
        <v>3.5000000000000003E-2</v>
      </c>
      <c r="S447" s="50">
        <v>0</v>
      </c>
      <c r="T447" s="50">
        <v>0</v>
      </c>
    </row>
    <row r="448" spans="1:20" ht="27.75" customHeight="1" x14ac:dyDescent="0.25">
      <c r="A448" s="75">
        <v>12</v>
      </c>
      <c r="B448" s="39">
        <v>1</v>
      </c>
      <c r="C448" s="40">
        <v>4</v>
      </c>
      <c r="D448" s="40">
        <v>4</v>
      </c>
      <c r="E448" s="41">
        <v>1</v>
      </c>
      <c r="F448" s="55">
        <v>12</v>
      </c>
      <c r="G448" s="77"/>
      <c r="H448" s="42"/>
      <c r="I448" s="42"/>
      <c r="J448" s="57" t="s">
        <v>372</v>
      </c>
      <c r="K448" s="72">
        <v>260.44</v>
      </c>
      <c r="L448" s="72">
        <v>86.81</v>
      </c>
      <c r="M448" s="72">
        <v>174</v>
      </c>
      <c r="N448" s="72">
        <v>521.25</v>
      </c>
      <c r="O448" s="104"/>
      <c r="P448" s="72">
        <v>15.63</v>
      </c>
      <c r="Q448" s="72">
        <v>536.88</v>
      </c>
      <c r="R448" s="104"/>
      <c r="S448" s="72">
        <v>18.79</v>
      </c>
      <c r="T448" s="72">
        <v>555.66999999999996</v>
      </c>
    </row>
    <row r="449" spans="1:20" ht="15.75" x14ac:dyDescent="0.25">
      <c r="A449" s="76"/>
      <c r="B449" s="46">
        <v>1</v>
      </c>
      <c r="C449" s="47">
        <v>4</v>
      </c>
      <c r="D449" s="47">
        <v>4</v>
      </c>
      <c r="E449" s="48">
        <v>1</v>
      </c>
      <c r="F449" s="42">
        <v>12</v>
      </c>
      <c r="G449" s="42">
        <v>1</v>
      </c>
      <c r="H449" s="42"/>
      <c r="I449" s="42"/>
      <c r="J449" s="49" t="s">
        <v>373</v>
      </c>
      <c r="K449" s="50">
        <v>0</v>
      </c>
      <c r="L449" s="50">
        <v>0</v>
      </c>
      <c r="M449" s="50">
        <v>0</v>
      </c>
      <c r="N449" s="50">
        <v>0</v>
      </c>
      <c r="O449" s="122">
        <v>0.03</v>
      </c>
      <c r="P449" s="50">
        <v>0</v>
      </c>
      <c r="Q449" s="50">
        <v>0</v>
      </c>
      <c r="R449" s="101">
        <v>3.5000000000000003E-2</v>
      </c>
      <c r="S449" s="50">
        <v>0</v>
      </c>
      <c r="T449" s="50">
        <v>0</v>
      </c>
    </row>
    <row r="450" spans="1:20" ht="15.75" x14ac:dyDescent="0.25">
      <c r="A450" s="76"/>
      <c r="B450" s="46">
        <v>1</v>
      </c>
      <c r="C450" s="47">
        <v>4</v>
      </c>
      <c r="D450" s="47">
        <v>4</v>
      </c>
      <c r="E450" s="48">
        <v>1</v>
      </c>
      <c r="F450" s="42">
        <v>12</v>
      </c>
      <c r="G450" s="42">
        <v>2</v>
      </c>
      <c r="H450" s="42"/>
      <c r="I450" s="42"/>
      <c r="J450" s="49" t="s">
        <v>374</v>
      </c>
      <c r="K450" s="50">
        <v>0</v>
      </c>
      <c r="L450" s="50">
        <v>0</v>
      </c>
      <c r="M450" s="50">
        <v>0</v>
      </c>
      <c r="N450" s="50">
        <v>0</v>
      </c>
      <c r="O450" s="122">
        <v>0.03</v>
      </c>
      <c r="P450" s="50">
        <v>0</v>
      </c>
      <c r="Q450" s="50">
        <v>0</v>
      </c>
      <c r="R450" s="101">
        <v>3.5000000000000003E-2</v>
      </c>
      <c r="S450" s="50">
        <v>0</v>
      </c>
      <c r="T450" s="50">
        <v>0</v>
      </c>
    </row>
    <row r="451" spans="1:20" ht="15.75" x14ac:dyDescent="0.25">
      <c r="A451" s="76"/>
      <c r="B451" s="46">
        <v>1</v>
      </c>
      <c r="C451" s="47">
        <v>4</v>
      </c>
      <c r="D451" s="47">
        <v>4</v>
      </c>
      <c r="E451" s="48">
        <v>1</v>
      </c>
      <c r="F451" s="42">
        <v>12</v>
      </c>
      <c r="G451" s="42">
        <v>3</v>
      </c>
      <c r="H451" s="42"/>
      <c r="I451" s="42"/>
      <c r="J451" s="49" t="s">
        <v>375</v>
      </c>
      <c r="K451" s="50">
        <v>0</v>
      </c>
      <c r="L451" s="50">
        <v>0</v>
      </c>
      <c r="M451" s="50">
        <v>0</v>
      </c>
      <c r="N451" s="50">
        <v>0</v>
      </c>
      <c r="O451" s="122">
        <v>0.03</v>
      </c>
      <c r="P451" s="50">
        <v>0</v>
      </c>
      <c r="Q451" s="50">
        <v>0</v>
      </c>
      <c r="R451" s="101">
        <v>3.5000000000000003E-2</v>
      </c>
      <c r="S451" s="50">
        <v>0</v>
      </c>
      <c r="T451" s="50">
        <v>0</v>
      </c>
    </row>
    <row r="452" spans="1:20" ht="15.75" x14ac:dyDescent="0.25">
      <c r="A452" s="76"/>
      <c r="B452" s="46">
        <v>1</v>
      </c>
      <c r="C452" s="47">
        <v>4</v>
      </c>
      <c r="D452" s="47">
        <v>4</v>
      </c>
      <c r="E452" s="48">
        <v>1</v>
      </c>
      <c r="F452" s="42">
        <v>12</v>
      </c>
      <c r="G452" s="42">
        <v>4</v>
      </c>
      <c r="H452" s="42"/>
      <c r="I452" s="42"/>
      <c r="J452" s="49" t="s">
        <v>376</v>
      </c>
      <c r="K452" s="50">
        <v>0</v>
      </c>
      <c r="L452" s="50">
        <v>0</v>
      </c>
      <c r="M452" s="50">
        <v>0</v>
      </c>
      <c r="N452" s="50">
        <v>0</v>
      </c>
      <c r="O452" s="122">
        <v>0.03</v>
      </c>
      <c r="P452" s="50">
        <v>0</v>
      </c>
      <c r="Q452" s="50">
        <v>0</v>
      </c>
      <c r="R452" s="101">
        <v>3.5000000000000003E-2</v>
      </c>
      <c r="S452" s="50">
        <v>0</v>
      </c>
      <c r="T452" s="50">
        <v>0</v>
      </c>
    </row>
    <row r="453" spans="1:20" ht="15.75" x14ac:dyDescent="0.25">
      <c r="A453" s="76"/>
      <c r="B453" s="46">
        <v>1</v>
      </c>
      <c r="C453" s="47">
        <v>4</v>
      </c>
      <c r="D453" s="47">
        <v>4</v>
      </c>
      <c r="E453" s="48">
        <v>1</v>
      </c>
      <c r="F453" s="42">
        <v>12</v>
      </c>
      <c r="G453" s="42">
        <v>5</v>
      </c>
      <c r="H453" s="42"/>
      <c r="I453" s="42"/>
      <c r="J453" s="49" t="s">
        <v>377</v>
      </c>
      <c r="K453" s="50">
        <v>0</v>
      </c>
      <c r="L453" s="50">
        <v>0</v>
      </c>
      <c r="M453" s="50">
        <v>0</v>
      </c>
      <c r="N453" s="50">
        <v>0</v>
      </c>
      <c r="O453" s="122">
        <v>0.03</v>
      </c>
      <c r="P453" s="50">
        <v>0</v>
      </c>
      <c r="Q453" s="50">
        <v>0</v>
      </c>
      <c r="R453" s="101">
        <v>3.5000000000000003E-2</v>
      </c>
      <c r="S453" s="50">
        <v>0</v>
      </c>
      <c r="T453" s="50">
        <v>0</v>
      </c>
    </row>
    <row r="454" spans="1:20" ht="15.75" x14ac:dyDescent="0.25">
      <c r="A454" s="76"/>
      <c r="B454" s="46">
        <v>1</v>
      </c>
      <c r="C454" s="47">
        <v>4</v>
      </c>
      <c r="D454" s="47">
        <v>4</v>
      </c>
      <c r="E454" s="48">
        <v>1</v>
      </c>
      <c r="F454" s="42">
        <v>12</v>
      </c>
      <c r="G454" s="42">
        <v>6</v>
      </c>
      <c r="H454" s="42"/>
      <c r="I454" s="42"/>
      <c r="J454" s="49" t="s">
        <v>378</v>
      </c>
      <c r="K454" s="50">
        <v>260.44</v>
      </c>
      <c r="L454" s="50">
        <v>86.81</v>
      </c>
      <c r="M454" s="50">
        <v>174</v>
      </c>
      <c r="N454" s="50">
        <v>521.25</v>
      </c>
      <c r="O454" s="122">
        <v>0.03</v>
      </c>
      <c r="P454" s="50">
        <v>15.63</v>
      </c>
      <c r="Q454" s="50">
        <v>536.88</v>
      </c>
      <c r="R454" s="101">
        <v>3.5000000000000003E-2</v>
      </c>
      <c r="S454" s="50">
        <v>18.79</v>
      </c>
      <c r="T454" s="50">
        <v>555.66999999999996</v>
      </c>
    </row>
    <row r="455" spans="1:20" ht="15.75" x14ac:dyDescent="0.25">
      <c r="A455" s="76"/>
      <c r="B455" s="46">
        <v>1</v>
      </c>
      <c r="C455" s="47">
        <v>4</v>
      </c>
      <c r="D455" s="47">
        <v>4</v>
      </c>
      <c r="E455" s="48">
        <v>1</v>
      </c>
      <c r="F455" s="42">
        <v>12</v>
      </c>
      <c r="G455" s="42">
        <v>7</v>
      </c>
      <c r="H455" s="42"/>
      <c r="I455" s="42"/>
      <c r="J455" s="49" t="s">
        <v>379</v>
      </c>
      <c r="K455" s="50">
        <v>0</v>
      </c>
      <c r="L455" s="50">
        <v>0</v>
      </c>
      <c r="M455" s="50">
        <v>0</v>
      </c>
      <c r="N455" s="50">
        <v>0</v>
      </c>
      <c r="O455" s="122">
        <v>0.03</v>
      </c>
      <c r="P455" s="50">
        <v>0</v>
      </c>
      <c r="Q455" s="50">
        <v>0</v>
      </c>
      <c r="R455" s="101">
        <v>3.5000000000000003E-2</v>
      </c>
      <c r="S455" s="50">
        <v>0</v>
      </c>
      <c r="T455" s="50">
        <v>0</v>
      </c>
    </row>
    <row r="456" spans="1:20" ht="27.75" customHeight="1" x14ac:dyDescent="0.25">
      <c r="A456" s="123" t="s">
        <v>22</v>
      </c>
      <c r="B456" s="124">
        <v>1</v>
      </c>
      <c r="C456" s="125">
        <v>4</v>
      </c>
      <c r="D456" s="125">
        <v>4</v>
      </c>
      <c r="E456" s="126">
        <v>2</v>
      </c>
      <c r="F456" s="131"/>
      <c r="G456" s="131"/>
      <c r="H456" s="131"/>
      <c r="I456" s="131"/>
      <c r="J456" s="147" t="s">
        <v>380</v>
      </c>
      <c r="K456" s="144">
        <v>0</v>
      </c>
      <c r="L456" s="144">
        <v>0</v>
      </c>
      <c r="M456" s="144">
        <v>0</v>
      </c>
      <c r="N456" s="144">
        <v>0</v>
      </c>
      <c r="O456" s="137"/>
      <c r="P456" s="144">
        <v>0</v>
      </c>
      <c r="Q456" s="144">
        <v>0</v>
      </c>
      <c r="R456" s="137"/>
      <c r="S456" s="144">
        <v>0</v>
      </c>
      <c r="T456" s="144">
        <v>0</v>
      </c>
    </row>
    <row r="457" spans="1:20" ht="15.75" x14ac:dyDescent="0.25">
      <c r="A457" s="45"/>
      <c r="B457" s="39">
        <v>1</v>
      </c>
      <c r="C457" s="40">
        <v>4</v>
      </c>
      <c r="D457" s="40">
        <v>4</v>
      </c>
      <c r="E457" s="41">
        <v>2</v>
      </c>
      <c r="F457" s="55">
        <v>1</v>
      </c>
      <c r="G457" s="42"/>
      <c r="H457" s="42"/>
      <c r="I457" s="42"/>
      <c r="J457" s="43" t="s">
        <v>381</v>
      </c>
      <c r="K457" s="72">
        <v>0</v>
      </c>
      <c r="L457" s="72">
        <v>0</v>
      </c>
      <c r="M457" s="72">
        <v>0</v>
      </c>
      <c r="N457" s="72">
        <v>0</v>
      </c>
      <c r="O457" s="104"/>
      <c r="P457" s="72">
        <v>0</v>
      </c>
      <c r="Q457" s="72">
        <v>0</v>
      </c>
      <c r="R457" s="104"/>
      <c r="S457" s="72">
        <v>0</v>
      </c>
      <c r="T457" s="72">
        <v>0</v>
      </c>
    </row>
    <row r="458" spans="1:20" ht="15.75" x14ac:dyDescent="0.25">
      <c r="A458" s="45"/>
      <c r="B458" s="46">
        <v>1</v>
      </c>
      <c r="C458" s="47">
        <v>4</v>
      </c>
      <c r="D458" s="47">
        <v>4</v>
      </c>
      <c r="E458" s="48">
        <v>2</v>
      </c>
      <c r="F458" s="42">
        <v>1</v>
      </c>
      <c r="G458" s="42">
        <v>1</v>
      </c>
      <c r="H458" s="42"/>
      <c r="I458" s="42"/>
      <c r="J458" s="49" t="s">
        <v>382</v>
      </c>
      <c r="K458" s="50">
        <v>0</v>
      </c>
      <c r="L458" s="50">
        <v>0</v>
      </c>
      <c r="M458" s="50">
        <v>0</v>
      </c>
      <c r="N458" s="50">
        <v>0</v>
      </c>
      <c r="O458" s="122">
        <v>0.03</v>
      </c>
      <c r="P458" s="50">
        <v>0</v>
      </c>
      <c r="Q458" s="50">
        <v>0</v>
      </c>
      <c r="R458" s="101">
        <v>3.5000000000000003E-2</v>
      </c>
      <c r="S458" s="50">
        <v>0</v>
      </c>
      <c r="T458" s="50">
        <v>0</v>
      </c>
    </row>
    <row r="459" spans="1:20" ht="15.75" x14ac:dyDescent="0.25">
      <c r="A459" s="45"/>
      <c r="B459" s="46">
        <v>1</v>
      </c>
      <c r="C459" s="47">
        <v>4</v>
      </c>
      <c r="D459" s="47">
        <v>4</v>
      </c>
      <c r="E459" s="48">
        <v>2</v>
      </c>
      <c r="F459" s="42">
        <v>1</v>
      </c>
      <c r="G459" s="42">
        <v>2</v>
      </c>
      <c r="H459" s="42"/>
      <c r="I459" s="42"/>
      <c r="J459" s="49" t="s">
        <v>383</v>
      </c>
      <c r="K459" s="50">
        <v>0</v>
      </c>
      <c r="L459" s="50">
        <v>0</v>
      </c>
      <c r="M459" s="50">
        <v>0</v>
      </c>
      <c r="N459" s="50">
        <v>0</v>
      </c>
      <c r="O459" s="122">
        <v>0.03</v>
      </c>
      <c r="P459" s="50">
        <v>0</v>
      </c>
      <c r="Q459" s="50">
        <v>0</v>
      </c>
      <c r="R459" s="101">
        <v>3.5000000000000003E-2</v>
      </c>
      <c r="S459" s="50">
        <v>0</v>
      </c>
      <c r="T459" s="50">
        <v>0</v>
      </c>
    </row>
    <row r="460" spans="1:20" ht="15.75" x14ac:dyDescent="0.25">
      <c r="A460" s="45"/>
      <c r="B460" s="46">
        <v>1</v>
      </c>
      <c r="C460" s="47">
        <v>4</v>
      </c>
      <c r="D460" s="47">
        <v>4</v>
      </c>
      <c r="E460" s="48">
        <v>2</v>
      </c>
      <c r="F460" s="42">
        <v>1</v>
      </c>
      <c r="G460" s="42">
        <v>3</v>
      </c>
      <c r="H460" s="42"/>
      <c r="I460" s="42"/>
      <c r="J460" s="49" t="s">
        <v>199</v>
      </c>
      <c r="K460" s="50">
        <v>0</v>
      </c>
      <c r="L460" s="50">
        <v>0</v>
      </c>
      <c r="M460" s="50">
        <v>0</v>
      </c>
      <c r="N460" s="50">
        <v>0</v>
      </c>
      <c r="O460" s="122">
        <v>0.03</v>
      </c>
      <c r="P460" s="50">
        <v>0</v>
      </c>
      <c r="Q460" s="50">
        <v>0</v>
      </c>
      <c r="R460" s="101">
        <v>3.5000000000000003E-2</v>
      </c>
      <c r="S460" s="50">
        <v>0</v>
      </c>
      <c r="T460" s="50">
        <v>0</v>
      </c>
    </row>
    <row r="461" spans="1:20" ht="15.75" x14ac:dyDescent="0.25">
      <c r="A461" s="45"/>
      <c r="B461" s="46">
        <v>1</v>
      </c>
      <c r="C461" s="47">
        <v>4</v>
      </c>
      <c r="D461" s="47">
        <v>4</v>
      </c>
      <c r="E461" s="48">
        <v>2</v>
      </c>
      <c r="F461" s="42">
        <v>1</v>
      </c>
      <c r="G461" s="42">
        <v>4</v>
      </c>
      <c r="H461" s="42"/>
      <c r="I461" s="42"/>
      <c r="J461" s="49" t="s">
        <v>384</v>
      </c>
      <c r="K461" s="50">
        <v>0</v>
      </c>
      <c r="L461" s="50">
        <v>0</v>
      </c>
      <c r="M461" s="50">
        <v>0</v>
      </c>
      <c r="N461" s="50">
        <v>0</v>
      </c>
      <c r="O461" s="122">
        <v>0.03</v>
      </c>
      <c r="P461" s="50">
        <v>0</v>
      </c>
      <c r="Q461" s="50">
        <v>0</v>
      </c>
      <c r="R461" s="101">
        <v>3.5000000000000003E-2</v>
      </c>
      <c r="S461" s="50">
        <v>0</v>
      </c>
      <c r="T461" s="50">
        <v>0</v>
      </c>
    </row>
    <row r="462" spans="1:20" ht="15.75" x14ac:dyDescent="0.25">
      <c r="A462" s="45"/>
      <c r="B462" s="46">
        <v>1</v>
      </c>
      <c r="C462" s="47">
        <v>4</v>
      </c>
      <c r="D462" s="47">
        <v>4</v>
      </c>
      <c r="E462" s="48">
        <v>2</v>
      </c>
      <c r="F462" s="42">
        <v>1</v>
      </c>
      <c r="G462" s="42">
        <v>5</v>
      </c>
      <c r="H462" s="42"/>
      <c r="I462" s="42"/>
      <c r="J462" s="49" t="s">
        <v>385</v>
      </c>
      <c r="K462" s="50">
        <v>0</v>
      </c>
      <c r="L462" s="50">
        <v>0</v>
      </c>
      <c r="M462" s="50">
        <v>0</v>
      </c>
      <c r="N462" s="50">
        <v>0</v>
      </c>
      <c r="O462" s="122">
        <v>0.03</v>
      </c>
      <c r="P462" s="50">
        <v>0</v>
      </c>
      <c r="Q462" s="50">
        <v>0</v>
      </c>
      <c r="R462" s="101">
        <v>3.5000000000000003E-2</v>
      </c>
      <c r="S462" s="50">
        <v>0</v>
      </c>
      <c r="T462" s="50">
        <v>0</v>
      </c>
    </row>
    <row r="463" spans="1:20" ht="15.75" x14ac:dyDescent="0.25">
      <c r="A463" s="45"/>
      <c r="B463" s="39">
        <v>1</v>
      </c>
      <c r="C463" s="40">
        <v>4</v>
      </c>
      <c r="D463" s="40">
        <v>4</v>
      </c>
      <c r="E463" s="41">
        <v>2</v>
      </c>
      <c r="F463" s="55">
        <v>2</v>
      </c>
      <c r="G463" s="42"/>
      <c r="H463" s="42"/>
      <c r="I463" s="42"/>
      <c r="J463" s="43" t="s">
        <v>386</v>
      </c>
      <c r="K463" s="72">
        <v>0</v>
      </c>
      <c r="L463" s="72">
        <v>0</v>
      </c>
      <c r="M463" s="72">
        <v>0</v>
      </c>
      <c r="N463" s="72">
        <v>0</v>
      </c>
      <c r="O463" s="104"/>
      <c r="P463" s="72">
        <v>0</v>
      </c>
      <c r="Q463" s="72">
        <v>0</v>
      </c>
      <c r="R463" s="104"/>
      <c r="S463" s="72">
        <v>0</v>
      </c>
      <c r="T463" s="72">
        <v>0</v>
      </c>
    </row>
    <row r="464" spans="1:20" ht="15.75" x14ac:dyDescent="0.25">
      <c r="A464" s="45"/>
      <c r="B464" s="46">
        <v>1</v>
      </c>
      <c r="C464" s="47">
        <v>4</v>
      </c>
      <c r="D464" s="47">
        <v>4</v>
      </c>
      <c r="E464" s="48">
        <v>2</v>
      </c>
      <c r="F464" s="42">
        <v>2</v>
      </c>
      <c r="G464" s="42">
        <v>1</v>
      </c>
      <c r="H464" s="42"/>
      <c r="I464" s="42"/>
      <c r="J464" s="49" t="s">
        <v>200</v>
      </c>
      <c r="K464" s="50">
        <v>0</v>
      </c>
      <c r="L464" s="50">
        <v>0</v>
      </c>
      <c r="M464" s="50">
        <v>0</v>
      </c>
      <c r="N464" s="50">
        <v>0</v>
      </c>
      <c r="O464" s="122">
        <v>0.03</v>
      </c>
      <c r="P464" s="50">
        <v>0</v>
      </c>
      <c r="Q464" s="50">
        <v>0</v>
      </c>
      <c r="R464" s="101">
        <v>3.5000000000000003E-2</v>
      </c>
      <c r="S464" s="50">
        <v>0</v>
      </c>
      <c r="T464" s="50">
        <v>0</v>
      </c>
    </row>
    <row r="465" spans="1:20" ht="15.75" x14ac:dyDescent="0.25">
      <c r="A465" s="45"/>
      <c r="B465" s="46">
        <v>1</v>
      </c>
      <c r="C465" s="47">
        <v>4</v>
      </c>
      <c r="D465" s="47">
        <v>4</v>
      </c>
      <c r="E465" s="48">
        <v>2</v>
      </c>
      <c r="F465" s="42">
        <v>2</v>
      </c>
      <c r="G465" s="42">
        <v>2</v>
      </c>
      <c r="H465" s="42"/>
      <c r="I465" s="42"/>
      <c r="J465" s="49" t="s">
        <v>387</v>
      </c>
      <c r="K465" s="50">
        <v>0</v>
      </c>
      <c r="L465" s="50">
        <v>0</v>
      </c>
      <c r="M465" s="50">
        <v>0</v>
      </c>
      <c r="N465" s="50">
        <v>0</v>
      </c>
      <c r="O465" s="122">
        <v>0.03</v>
      </c>
      <c r="P465" s="50">
        <v>0</v>
      </c>
      <c r="Q465" s="50">
        <v>0</v>
      </c>
      <c r="R465" s="101">
        <v>3.5000000000000003E-2</v>
      </c>
      <c r="S465" s="50">
        <v>0</v>
      </c>
      <c r="T465" s="50">
        <v>0</v>
      </c>
    </row>
    <row r="466" spans="1:20" ht="15.75" x14ac:dyDescent="0.25">
      <c r="A466" s="123" t="s">
        <v>59</v>
      </c>
      <c r="B466" s="124">
        <v>1</v>
      </c>
      <c r="C466" s="125">
        <v>4</v>
      </c>
      <c r="D466" s="125">
        <v>4</v>
      </c>
      <c r="E466" s="126">
        <v>3</v>
      </c>
      <c r="F466" s="131"/>
      <c r="G466" s="131"/>
      <c r="H466" s="131"/>
      <c r="I466" s="131"/>
      <c r="J466" s="128" t="s">
        <v>388</v>
      </c>
      <c r="K466" s="144">
        <v>0</v>
      </c>
      <c r="L466" s="144">
        <v>0</v>
      </c>
      <c r="M466" s="144">
        <v>0</v>
      </c>
      <c r="N466" s="144">
        <v>0</v>
      </c>
      <c r="O466" s="137"/>
      <c r="P466" s="144">
        <v>0</v>
      </c>
      <c r="Q466" s="144">
        <v>0</v>
      </c>
      <c r="R466" s="137"/>
      <c r="S466" s="144">
        <v>0</v>
      </c>
      <c r="T466" s="144">
        <v>0</v>
      </c>
    </row>
    <row r="467" spans="1:20" ht="15.75" x14ac:dyDescent="0.25">
      <c r="A467" s="45"/>
      <c r="B467" s="46">
        <v>1</v>
      </c>
      <c r="C467" s="47">
        <v>4</v>
      </c>
      <c r="D467" s="47">
        <v>4</v>
      </c>
      <c r="E467" s="48">
        <v>3</v>
      </c>
      <c r="F467" s="42">
        <v>1</v>
      </c>
      <c r="G467" s="42"/>
      <c r="H467" s="42"/>
      <c r="I467" s="42"/>
      <c r="J467" s="49" t="s">
        <v>389</v>
      </c>
      <c r="K467" s="50">
        <v>0</v>
      </c>
      <c r="L467" s="50">
        <v>0</v>
      </c>
      <c r="M467" s="50">
        <v>0</v>
      </c>
      <c r="N467" s="50">
        <v>0</v>
      </c>
      <c r="O467" s="122">
        <v>0.03</v>
      </c>
      <c r="P467" s="50">
        <v>0</v>
      </c>
      <c r="Q467" s="50">
        <v>0</v>
      </c>
      <c r="R467" s="101">
        <v>3.5000000000000003E-2</v>
      </c>
      <c r="S467" s="50">
        <v>0</v>
      </c>
      <c r="T467" s="50">
        <v>0</v>
      </c>
    </row>
    <row r="468" spans="1:20" ht="38.25" customHeight="1" x14ac:dyDescent="0.25">
      <c r="A468" s="123" t="s">
        <v>195</v>
      </c>
      <c r="B468" s="124">
        <v>1</v>
      </c>
      <c r="C468" s="125">
        <v>4</v>
      </c>
      <c r="D468" s="125">
        <v>4</v>
      </c>
      <c r="E468" s="126">
        <v>4</v>
      </c>
      <c r="F468" s="131"/>
      <c r="G468" s="131"/>
      <c r="H468" s="131"/>
      <c r="I468" s="131"/>
      <c r="J468" s="147" t="s">
        <v>390</v>
      </c>
      <c r="K468" s="144">
        <v>3118.3</v>
      </c>
      <c r="L468" s="144">
        <v>1039</v>
      </c>
      <c r="M468" s="144">
        <v>2079</v>
      </c>
      <c r="N468" s="144">
        <v>6236.3</v>
      </c>
      <c r="O468" s="137"/>
      <c r="P468" s="144">
        <v>187.08</v>
      </c>
      <c r="Q468" s="144">
        <v>6423.38</v>
      </c>
      <c r="R468" s="137"/>
      <c r="S468" s="144">
        <v>224.81</v>
      </c>
      <c r="T468" s="144">
        <v>6648.1900000000005</v>
      </c>
    </row>
    <row r="469" spans="1:20" ht="25.5" x14ac:dyDescent="0.25">
      <c r="A469" s="79"/>
      <c r="B469" s="39">
        <v>1</v>
      </c>
      <c r="C469" s="40">
        <v>4</v>
      </c>
      <c r="D469" s="40">
        <v>4</v>
      </c>
      <c r="E469" s="41">
        <v>4</v>
      </c>
      <c r="F469" s="55">
        <v>1</v>
      </c>
      <c r="G469" s="42"/>
      <c r="H469" s="42"/>
      <c r="I469" s="42"/>
      <c r="J469" s="57" t="s">
        <v>391</v>
      </c>
      <c r="K469" s="72">
        <v>3118.3</v>
      </c>
      <c r="L469" s="72">
        <v>1039</v>
      </c>
      <c r="M469" s="72">
        <v>2079</v>
      </c>
      <c r="N469" s="72">
        <v>6236.3</v>
      </c>
      <c r="O469" s="104"/>
      <c r="P469" s="72">
        <v>187.08</v>
      </c>
      <c r="Q469" s="72">
        <v>6423.38</v>
      </c>
      <c r="R469" s="104"/>
      <c r="S469" s="72">
        <v>224.81</v>
      </c>
      <c r="T469" s="72">
        <v>6648.1900000000005</v>
      </c>
    </row>
    <row r="470" spans="1:20" ht="15.75" x14ac:dyDescent="0.25">
      <c r="A470" s="79"/>
      <c r="B470" s="46">
        <v>1</v>
      </c>
      <c r="C470" s="47">
        <v>4</v>
      </c>
      <c r="D470" s="47">
        <v>4</v>
      </c>
      <c r="E470" s="48">
        <v>4</v>
      </c>
      <c r="F470" s="42">
        <v>1</v>
      </c>
      <c r="G470" s="42">
        <v>1</v>
      </c>
      <c r="H470" s="42"/>
      <c r="I470" s="42"/>
      <c r="J470" s="49" t="s">
        <v>392</v>
      </c>
      <c r="K470" s="50">
        <v>3118.3</v>
      </c>
      <c r="L470" s="50">
        <v>1039</v>
      </c>
      <c r="M470" s="50">
        <v>2079</v>
      </c>
      <c r="N470" s="50">
        <v>6236.3</v>
      </c>
      <c r="O470" s="122">
        <v>0.03</v>
      </c>
      <c r="P470" s="50">
        <v>187.08</v>
      </c>
      <c r="Q470" s="50">
        <v>6423.38</v>
      </c>
      <c r="R470" s="101">
        <v>3.5000000000000003E-2</v>
      </c>
      <c r="S470" s="50">
        <v>224.81</v>
      </c>
      <c r="T470" s="50">
        <v>6648.1900000000005</v>
      </c>
    </row>
    <row r="471" spans="1:20" ht="15.75" x14ac:dyDescent="0.25">
      <c r="A471" s="79"/>
      <c r="B471" s="46">
        <v>1</v>
      </c>
      <c r="C471" s="47">
        <v>4</v>
      </c>
      <c r="D471" s="47">
        <v>4</v>
      </c>
      <c r="E471" s="48">
        <v>4</v>
      </c>
      <c r="F471" s="42">
        <v>1</v>
      </c>
      <c r="G471" s="42">
        <v>2</v>
      </c>
      <c r="H471" s="42"/>
      <c r="I471" s="42"/>
      <c r="J471" s="49" t="s">
        <v>393</v>
      </c>
      <c r="K471" s="50">
        <v>0</v>
      </c>
      <c r="L471" s="50">
        <v>0</v>
      </c>
      <c r="M471" s="50">
        <v>0</v>
      </c>
      <c r="N471" s="50">
        <v>0</v>
      </c>
      <c r="O471" s="122">
        <v>0.03</v>
      </c>
      <c r="P471" s="50">
        <v>0</v>
      </c>
      <c r="Q471" s="50">
        <v>0</v>
      </c>
      <c r="R471" s="101">
        <v>3.5000000000000003E-2</v>
      </c>
      <c r="S471" s="50">
        <v>0</v>
      </c>
      <c r="T471" s="50">
        <v>0</v>
      </c>
    </row>
    <row r="472" spans="1:20" ht="15.75" x14ac:dyDescent="0.25">
      <c r="A472" s="79"/>
      <c r="B472" s="46">
        <v>1</v>
      </c>
      <c r="C472" s="47">
        <v>4</v>
      </c>
      <c r="D472" s="47">
        <v>4</v>
      </c>
      <c r="E472" s="48">
        <v>4</v>
      </c>
      <c r="F472" s="42">
        <v>1</v>
      </c>
      <c r="G472" s="42">
        <v>3</v>
      </c>
      <c r="H472" s="42"/>
      <c r="I472" s="42"/>
      <c r="J472" s="49" t="s">
        <v>394</v>
      </c>
      <c r="K472" s="50">
        <v>0</v>
      </c>
      <c r="L472" s="50">
        <v>0</v>
      </c>
      <c r="M472" s="50">
        <v>0</v>
      </c>
      <c r="N472" s="50">
        <v>0</v>
      </c>
      <c r="O472" s="122">
        <v>0.03</v>
      </c>
      <c r="P472" s="50">
        <v>0</v>
      </c>
      <c r="Q472" s="50">
        <v>0</v>
      </c>
      <c r="R472" s="101">
        <v>3.5000000000000003E-2</v>
      </c>
      <c r="S472" s="50">
        <v>0</v>
      </c>
      <c r="T472" s="50">
        <v>0</v>
      </c>
    </row>
    <row r="473" spans="1:20" ht="15.75" x14ac:dyDescent="0.25">
      <c r="A473" s="79"/>
      <c r="B473" s="46">
        <v>1</v>
      </c>
      <c r="C473" s="47">
        <v>4</v>
      </c>
      <c r="D473" s="47">
        <v>4</v>
      </c>
      <c r="E473" s="48">
        <v>4</v>
      </c>
      <c r="F473" s="42">
        <v>1</v>
      </c>
      <c r="G473" s="42">
        <v>4</v>
      </c>
      <c r="H473" s="42"/>
      <c r="I473" s="42"/>
      <c r="J473" s="49" t="s">
        <v>395</v>
      </c>
      <c r="K473" s="50">
        <v>0</v>
      </c>
      <c r="L473" s="50">
        <v>0</v>
      </c>
      <c r="M473" s="50">
        <v>0</v>
      </c>
      <c r="N473" s="50">
        <v>0</v>
      </c>
      <c r="O473" s="122">
        <v>0.03</v>
      </c>
      <c r="P473" s="50">
        <v>0</v>
      </c>
      <c r="Q473" s="50">
        <v>0</v>
      </c>
      <c r="R473" s="101">
        <v>3.5000000000000003E-2</v>
      </c>
      <c r="S473" s="50">
        <v>0</v>
      </c>
      <c r="T473" s="50">
        <v>0</v>
      </c>
    </row>
    <row r="474" spans="1:20" ht="15.75" x14ac:dyDescent="0.25">
      <c r="A474" s="79"/>
      <c r="B474" s="46">
        <v>1</v>
      </c>
      <c r="C474" s="47">
        <v>4</v>
      </c>
      <c r="D474" s="47">
        <v>4</v>
      </c>
      <c r="E474" s="48">
        <v>4</v>
      </c>
      <c r="F474" s="42">
        <v>1</v>
      </c>
      <c r="G474" s="42">
        <v>5</v>
      </c>
      <c r="H474" s="42"/>
      <c r="I474" s="42"/>
      <c r="J474" s="49" t="s">
        <v>396</v>
      </c>
      <c r="K474" s="50">
        <v>0</v>
      </c>
      <c r="L474" s="50">
        <v>0</v>
      </c>
      <c r="M474" s="50">
        <v>0</v>
      </c>
      <c r="N474" s="50">
        <v>0</v>
      </c>
      <c r="O474" s="122">
        <v>0.03</v>
      </c>
      <c r="P474" s="50">
        <v>0</v>
      </c>
      <c r="Q474" s="50">
        <v>0</v>
      </c>
      <c r="R474" s="101">
        <v>3.5000000000000003E-2</v>
      </c>
      <c r="S474" s="50">
        <v>0</v>
      </c>
      <c r="T474" s="50">
        <v>0</v>
      </c>
    </row>
    <row r="475" spans="1:20" ht="30" customHeight="1" x14ac:dyDescent="0.25">
      <c r="A475" s="123" t="s">
        <v>256</v>
      </c>
      <c r="B475" s="124">
        <v>1</v>
      </c>
      <c r="C475" s="125">
        <v>4</v>
      </c>
      <c r="D475" s="125">
        <v>4</v>
      </c>
      <c r="E475" s="126">
        <v>5</v>
      </c>
      <c r="F475" s="131"/>
      <c r="G475" s="131"/>
      <c r="H475" s="131"/>
      <c r="I475" s="131"/>
      <c r="J475" s="147" t="s">
        <v>397</v>
      </c>
      <c r="K475" s="144">
        <v>0</v>
      </c>
      <c r="L475" s="144">
        <v>0</v>
      </c>
      <c r="M475" s="144">
        <v>0</v>
      </c>
      <c r="N475" s="144">
        <v>0</v>
      </c>
      <c r="O475" s="137"/>
      <c r="P475" s="144">
        <v>0</v>
      </c>
      <c r="Q475" s="144">
        <v>0</v>
      </c>
      <c r="R475" s="137"/>
      <c r="S475" s="144">
        <v>0</v>
      </c>
      <c r="T475" s="144">
        <v>0</v>
      </c>
    </row>
    <row r="476" spans="1:20" ht="15.75" x14ac:dyDescent="0.25">
      <c r="A476" s="45">
        <v>1</v>
      </c>
      <c r="B476" s="46">
        <v>1</v>
      </c>
      <c r="C476" s="47">
        <v>4</v>
      </c>
      <c r="D476" s="47">
        <v>4</v>
      </c>
      <c r="E476" s="48">
        <v>5</v>
      </c>
      <c r="F476" s="42">
        <v>1</v>
      </c>
      <c r="G476" s="42"/>
      <c r="H476" s="42"/>
      <c r="I476" s="42"/>
      <c r="J476" s="49" t="s">
        <v>398</v>
      </c>
      <c r="K476" s="50">
        <v>0</v>
      </c>
      <c r="L476" s="50">
        <v>0</v>
      </c>
      <c r="M476" s="50">
        <v>0</v>
      </c>
      <c r="N476" s="50">
        <v>0</v>
      </c>
      <c r="O476" s="122">
        <v>0.03</v>
      </c>
      <c r="P476" s="50">
        <v>0</v>
      </c>
      <c r="Q476" s="50">
        <v>0</v>
      </c>
      <c r="R476" s="101">
        <v>3.5000000000000003E-2</v>
      </c>
      <c r="S476" s="50">
        <v>0</v>
      </c>
      <c r="T476" s="50">
        <v>0</v>
      </c>
    </row>
    <row r="477" spans="1:20" ht="15.75" x14ac:dyDescent="0.25">
      <c r="A477" s="45">
        <v>2</v>
      </c>
      <c r="B477" s="46">
        <v>1</v>
      </c>
      <c r="C477" s="47">
        <v>4</v>
      </c>
      <c r="D477" s="47">
        <v>4</v>
      </c>
      <c r="E477" s="48">
        <v>5</v>
      </c>
      <c r="F477" s="42">
        <v>2</v>
      </c>
      <c r="G477" s="42"/>
      <c r="H477" s="42"/>
      <c r="I477" s="42"/>
      <c r="J477" s="49" t="s">
        <v>399</v>
      </c>
      <c r="K477" s="50">
        <v>0</v>
      </c>
      <c r="L477" s="50">
        <v>0</v>
      </c>
      <c r="M477" s="50">
        <v>0</v>
      </c>
      <c r="N477" s="50">
        <v>0</v>
      </c>
      <c r="O477" s="122">
        <v>0.03</v>
      </c>
      <c r="P477" s="50">
        <v>0</v>
      </c>
      <c r="Q477" s="50">
        <v>0</v>
      </c>
      <c r="R477" s="101">
        <v>3.5000000000000003E-2</v>
      </c>
      <c r="S477" s="50">
        <v>0</v>
      </c>
      <c r="T477" s="50">
        <v>0</v>
      </c>
    </row>
    <row r="478" spans="1:20" ht="15.75" x14ac:dyDescent="0.25">
      <c r="A478" s="45">
        <v>3</v>
      </c>
      <c r="B478" s="46">
        <v>1</v>
      </c>
      <c r="C478" s="47">
        <v>4</v>
      </c>
      <c r="D478" s="47">
        <v>4</v>
      </c>
      <c r="E478" s="48">
        <v>5</v>
      </c>
      <c r="F478" s="42">
        <v>3</v>
      </c>
      <c r="G478" s="42"/>
      <c r="H478" s="42"/>
      <c r="I478" s="42"/>
      <c r="J478" s="49" t="s">
        <v>400</v>
      </c>
      <c r="K478" s="50">
        <v>0</v>
      </c>
      <c r="L478" s="50">
        <v>0</v>
      </c>
      <c r="M478" s="50">
        <v>0</v>
      </c>
      <c r="N478" s="50">
        <v>0</v>
      </c>
      <c r="O478" s="122">
        <v>0.03</v>
      </c>
      <c r="P478" s="50">
        <v>0</v>
      </c>
      <c r="Q478" s="50">
        <v>0</v>
      </c>
      <c r="R478" s="101">
        <v>3.5000000000000003E-2</v>
      </c>
      <c r="S478" s="50">
        <v>0</v>
      </c>
      <c r="T478" s="50">
        <v>0</v>
      </c>
    </row>
    <row r="479" spans="1:20" ht="15.75" x14ac:dyDescent="0.25">
      <c r="A479" s="45">
        <v>4</v>
      </c>
      <c r="B479" s="46">
        <v>1</v>
      </c>
      <c r="C479" s="47">
        <v>4</v>
      </c>
      <c r="D479" s="47">
        <v>4</v>
      </c>
      <c r="E479" s="48">
        <v>5</v>
      </c>
      <c r="F479" s="42">
        <v>4</v>
      </c>
      <c r="G479" s="42"/>
      <c r="H479" s="42"/>
      <c r="I479" s="42"/>
      <c r="J479" s="49" t="s">
        <v>401</v>
      </c>
      <c r="K479" s="50">
        <v>0</v>
      </c>
      <c r="L479" s="50">
        <v>0</v>
      </c>
      <c r="M479" s="50">
        <v>0</v>
      </c>
      <c r="N479" s="50">
        <v>0</v>
      </c>
      <c r="O479" s="122">
        <v>0.03</v>
      </c>
      <c r="P479" s="50">
        <v>0</v>
      </c>
      <c r="Q479" s="50">
        <v>0</v>
      </c>
      <c r="R479" s="101">
        <v>3.5000000000000003E-2</v>
      </c>
      <c r="S479" s="50">
        <v>0</v>
      </c>
      <c r="T479" s="50">
        <v>0</v>
      </c>
    </row>
    <row r="480" spans="1:20" ht="15.75" x14ac:dyDescent="0.25">
      <c r="A480" s="45">
        <v>5</v>
      </c>
      <c r="B480" s="46">
        <v>1</v>
      </c>
      <c r="C480" s="47">
        <v>4</v>
      </c>
      <c r="D480" s="47">
        <v>4</v>
      </c>
      <c r="E480" s="48">
        <v>5</v>
      </c>
      <c r="F480" s="42">
        <v>5</v>
      </c>
      <c r="G480" s="42"/>
      <c r="H480" s="42"/>
      <c r="I480" s="42"/>
      <c r="J480" s="49" t="s">
        <v>402</v>
      </c>
      <c r="K480" s="50">
        <v>0</v>
      </c>
      <c r="L480" s="50">
        <v>0</v>
      </c>
      <c r="M480" s="50">
        <v>0</v>
      </c>
      <c r="N480" s="50">
        <v>0</v>
      </c>
      <c r="O480" s="122">
        <v>0.03</v>
      </c>
      <c r="P480" s="50">
        <v>0</v>
      </c>
      <c r="Q480" s="50">
        <v>0</v>
      </c>
      <c r="R480" s="101">
        <v>3.5000000000000003E-2</v>
      </c>
      <c r="S480" s="50">
        <v>0</v>
      </c>
      <c r="T480" s="50">
        <v>0</v>
      </c>
    </row>
    <row r="481" spans="1:20" ht="15.75" x14ac:dyDescent="0.25">
      <c r="A481" s="45">
        <v>6</v>
      </c>
      <c r="B481" s="46">
        <v>1</v>
      </c>
      <c r="C481" s="47">
        <v>4</v>
      </c>
      <c r="D481" s="47">
        <v>4</v>
      </c>
      <c r="E481" s="48">
        <v>5</v>
      </c>
      <c r="F481" s="42">
        <v>6</v>
      </c>
      <c r="G481" s="42"/>
      <c r="H481" s="42"/>
      <c r="I481" s="42"/>
      <c r="J481" s="49" t="s">
        <v>403</v>
      </c>
      <c r="K481" s="50">
        <v>0</v>
      </c>
      <c r="L481" s="50">
        <v>0</v>
      </c>
      <c r="M481" s="50">
        <v>0</v>
      </c>
      <c r="N481" s="50">
        <v>0</v>
      </c>
      <c r="O481" s="122">
        <v>0.03</v>
      </c>
      <c r="P481" s="50">
        <v>0</v>
      </c>
      <c r="Q481" s="50">
        <v>0</v>
      </c>
      <c r="R481" s="101">
        <v>3.5000000000000003E-2</v>
      </c>
      <c r="S481" s="50">
        <v>0</v>
      </c>
      <c r="T481" s="50">
        <v>0</v>
      </c>
    </row>
    <row r="482" spans="1:20" ht="15.75" x14ac:dyDescent="0.25">
      <c r="A482" s="45">
        <v>7</v>
      </c>
      <c r="B482" s="46">
        <v>1</v>
      </c>
      <c r="C482" s="47">
        <v>4</v>
      </c>
      <c r="D482" s="47">
        <v>4</v>
      </c>
      <c r="E482" s="48">
        <v>5</v>
      </c>
      <c r="F482" s="42">
        <v>7</v>
      </c>
      <c r="G482" s="42"/>
      <c r="H482" s="42"/>
      <c r="I482" s="42"/>
      <c r="J482" s="49" t="s">
        <v>404</v>
      </c>
      <c r="K482" s="50">
        <v>0</v>
      </c>
      <c r="L482" s="50">
        <v>0</v>
      </c>
      <c r="M482" s="50">
        <v>0</v>
      </c>
      <c r="N482" s="50">
        <v>0</v>
      </c>
      <c r="O482" s="122">
        <v>0.03</v>
      </c>
      <c r="P482" s="50">
        <v>0</v>
      </c>
      <c r="Q482" s="50">
        <v>0</v>
      </c>
      <c r="R482" s="101">
        <v>3.5000000000000003E-2</v>
      </c>
      <c r="S482" s="50">
        <v>0</v>
      </c>
      <c r="T482" s="50">
        <v>0</v>
      </c>
    </row>
    <row r="483" spans="1:20" ht="15.75" x14ac:dyDescent="0.25">
      <c r="A483" s="45">
        <v>8</v>
      </c>
      <c r="B483" s="46">
        <v>1</v>
      </c>
      <c r="C483" s="47">
        <v>4</v>
      </c>
      <c r="D483" s="47">
        <v>4</v>
      </c>
      <c r="E483" s="48">
        <v>5</v>
      </c>
      <c r="F483" s="42">
        <v>8</v>
      </c>
      <c r="G483" s="42"/>
      <c r="H483" s="42"/>
      <c r="I483" s="42"/>
      <c r="J483" s="49" t="s">
        <v>405</v>
      </c>
      <c r="K483" s="50">
        <v>0</v>
      </c>
      <c r="L483" s="50">
        <v>0</v>
      </c>
      <c r="M483" s="50">
        <v>0</v>
      </c>
      <c r="N483" s="50">
        <v>0</v>
      </c>
      <c r="O483" s="122">
        <v>0.03</v>
      </c>
      <c r="P483" s="50">
        <v>0</v>
      </c>
      <c r="Q483" s="50">
        <v>0</v>
      </c>
      <c r="R483" s="101">
        <v>3.5000000000000003E-2</v>
      </c>
      <c r="S483" s="50">
        <v>0</v>
      </c>
      <c r="T483" s="50">
        <v>0</v>
      </c>
    </row>
    <row r="484" spans="1:20" ht="15.75" x14ac:dyDescent="0.25">
      <c r="A484" s="45">
        <v>9</v>
      </c>
      <c r="B484" s="46">
        <v>1</v>
      </c>
      <c r="C484" s="47">
        <v>4</v>
      </c>
      <c r="D484" s="47">
        <v>4</v>
      </c>
      <c r="E484" s="48">
        <v>5</v>
      </c>
      <c r="F484" s="42">
        <v>9</v>
      </c>
      <c r="G484" s="42"/>
      <c r="H484" s="42"/>
      <c r="I484" s="42"/>
      <c r="J484" s="49" t="s">
        <v>406</v>
      </c>
      <c r="K484" s="50">
        <v>0</v>
      </c>
      <c r="L484" s="50">
        <v>0</v>
      </c>
      <c r="M484" s="50">
        <v>0</v>
      </c>
      <c r="N484" s="50">
        <v>0</v>
      </c>
      <c r="O484" s="122">
        <v>0.03</v>
      </c>
      <c r="P484" s="50">
        <v>0</v>
      </c>
      <c r="Q484" s="50">
        <v>0</v>
      </c>
      <c r="R484" s="101">
        <v>3.5000000000000003E-2</v>
      </c>
      <c r="S484" s="50">
        <v>0</v>
      </c>
      <c r="T484" s="50">
        <v>0</v>
      </c>
    </row>
    <row r="485" spans="1:20" ht="15.75" x14ac:dyDescent="0.25">
      <c r="A485" s="45">
        <v>10</v>
      </c>
      <c r="B485" s="46">
        <v>1</v>
      </c>
      <c r="C485" s="47">
        <v>4</v>
      </c>
      <c r="D485" s="47">
        <v>4</v>
      </c>
      <c r="E485" s="48">
        <v>5</v>
      </c>
      <c r="F485" s="42">
        <v>10</v>
      </c>
      <c r="G485" s="42"/>
      <c r="H485" s="42"/>
      <c r="I485" s="42"/>
      <c r="J485" s="49" t="s">
        <v>407</v>
      </c>
      <c r="K485" s="50">
        <v>0</v>
      </c>
      <c r="L485" s="50">
        <v>0</v>
      </c>
      <c r="M485" s="50">
        <v>0</v>
      </c>
      <c r="N485" s="50">
        <v>0</v>
      </c>
      <c r="O485" s="122">
        <v>0.03</v>
      </c>
      <c r="P485" s="50">
        <v>0</v>
      </c>
      <c r="Q485" s="50">
        <v>0</v>
      </c>
      <c r="R485" s="101">
        <v>3.5000000000000003E-2</v>
      </c>
      <c r="S485" s="50">
        <v>0</v>
      </c>
      <c r="T485" s="50">
        <v>0</v>
      </c>
    </row>
    <row r="486" spans="1:20" ht="15.75" x14ac:dyDescent="0.25">
      <c r="A486" s="45">
        <v>11</v>
      </c>
      <c r="B486" s="46">
        <v>1</v>
      </c>
      <c r="C486" s="47">
        <v>4</v>
      </c>
      <c r="D486" s="47">
        <v>4</v>
      </c>
      <c r="E486" s="48">
        <v>5</v>
      </c>
      <c r="F486" s="42">
        <v>11</v>
      </c>
      <c r="G486" s="42"/>
      <c r="H486" s="42"/>
      <c r="I486" s="42"/>
      <c r="J486" s="49" t="s">
        <v>408</v>
      </c>
      <c r="K486" s="50">
        <v>0</v>
      </c>
      <c r="L486" s="50">
        <v>0</v>
      </c>
      <c r="M486" s="50">
        <v>0</v>
      </c>
      <c r="N486" s="50">
        <v>0</v>
      </c>
      <c r="O486" s="122">
        <v>0.03</v>
      </c>
      <c r="P486" s="50">
        <v>0</v>
      </c>
      <c r="Q486" s="50">
        <v>0</v>
      </c>
      <c r="R486" s="101">
        <v>3.5000000000000003E-2</v>
      </c>
      <c r="S486" s="50">
        <v>0</v>
      </c>
      <c r="T486" s="50">
        <v>0</v>
      </c>
    </row>
    <row r="487" spans="1:20" ht="15.75" x14ac:dyDescent="0.25">
      <c r="A487" s="45">
        <v>12</v>
      </c>
      <c r="B487" s="46">
        <v>1</v>
      </c>
      <c r="C487" s="47">
        <v>4</v>
      </c>
      <c r="D487" s="47">
        <v>4</v>
      </c>
      <c r="E487" s="48">
        <v>5</v>
      </c>
      <c r="F487" s="42">
        <v>12</v>
      </c>
      <c r="G487" s="42"/>
      <c r="H487" s="42"/>
      <c r="I487" s="42"/>
      <c r="J487" s="49" t="s">
        <v>409</v>
      </c>
      <c r="K487" s="50">
        <v>0</v>
      </c>
      <c r="L487" s="50">
        <v>0</v>
      </c>
      <c r="M487" s="50">
        <v>0</v>
      </c>
      <c r="N487" s="50">
        <v>0</v>
      </c>
      <c r="O487" s="122">
        <v>0.03</v>
      </c>
      <c r="P487" s="50">
        <v>0</v>
      </c>
      <c r="Q487" s="50">
        <v>0</v>
      </c>
      <c r="R487" s="101">
        <v>3.5000000000000003E-2</v>
      </c>
      <c r="S487" s="50">
        <v>0</v>
      </c>
      <c r="T487" s="50">
        <v>0</v>
      </c>
    </row>
    <row r="488" spans="1:20" ht="15.75" x14ac:dyDescent="0.25">
      <c r="A488" s="45">
        <v>13</v>
      </c>
      <c r="B488" s="46">
        <v>1</v>
      </c>
      <c r="C488" s="47">
        <v>4</v>
      </c>
      <c r="D488" s="47">
        <v>4</v>
      </c>
      <c r="E488" s="48">
        <v>5</v>
      </c>
      <c r="F488" s="42">
        <v>13</v>
      </c>
      <c r="G488" s="42"/>
      <c r="H488" s="42"/>
      <c r="I488" s="42"/>
      <c r="J488" s="49" t="s">
        <v>410</v>
      </c>
      <c r="K488" s="50">
        <v>0</v>
      </c>
      <c r="L488" s="50">
        <v>0</v>
      </c>
      <c r="M488" s="50">
        <v>0</v>
      </c>
      <c r="N488" s="50">
        <v>0</v>
      </c>
      <c r="O488" s="122">
        <v>0.03</v>
      </c>
      <c r="P488" s="50">
        <v>0</v>
      </c>
      <c r="Q488" s="50">
        <v>0</v>
      </c>
      <c r="R488" s="101">
        <v>3.5000000000000003E-2</v>
      </c>
      <c r="S488" s="50">
        <v>0</v>
      </c>
      <c r="T488" s="50">
        <v>0</v>
      </c>
    </row>
    <row r="489" spans="1:20" ht="15.75" x14ac:dyDescent="0.25">
      <c r="A489" s="45">
        <v>14</v>
      </c>
      <c r="B489" s="46">
        <v>1</v>
      </c>
      <c r="C489" s="47">
        <v>4</v>
      </c>
      <c r="D489" s="47">
        <v>4</v>
      </c>
      <c r="E489" s="48">
        <v>5</v>
      </c>
      <c r="F489" s="42">
        <v>14</v>
      </c>
      <c r="G489" s="42"/>
      <c r="H489" s="42"/>
      <c r="I489" s="42"/>
      <c r="J489" s="49" t="s">
        <v>411</v>
      </c>
      <c r="K489" s="50">
        <v>0</v>
      </c>
      <c r="L489" s="50">
        <v>0</v>
      </c>
      <c r="M489" s="50">
        <v>0</v>
      </c>
      <c r="N489" s="50">
        <v>0</v>
      </c>
      <c r="O489" s="122">
        <v>0.03</v>
      </c>
      <c r="P489" s="50">
        <v>0</v>
      </c>
      <c r="Q489" s="50">
        <v>0</v>
      </c>
      <c r="R489" s="101">
        <v>3.5000000000000003E-2</v>
      </c>
      <c r="S489" s="50">
        <v>0</v>
      </c>
      <c r="T489" s="50">
        <v>0</v>
      </c>
    </row>
    <row r="490" spans="1:20" ht="15.75" x14ac:dyDescent="0.25">
      <c r="A490" s="45">
        <v>15</v>
      </c>
      <c r="B490" s="46">
        <v>1</v>
      </c>
      <c r="C490" s="47">
        <v>4</v>
      </c>
      <c r="D490" s="47">
        <v>4</v>
      </c>
      <c r="E490" s="48">
        <v>5</v>
      </c>
      <c r="F490" s="42">
        <v>15</v>
      </c>
      <c r="G490" s="42"/>
      <c r="H490" s="42"/>
      <c r="I490" s="42"/>
      <c r="J490" s="49" t="s">
        <v>412</v>
      </c>
      <c r="K490" s="50">
        <v>0</v>
      </c>
      <c r="L490" s="50">
        <v>0</v>
      </c>
      <c r="M490" s="50">
        <v>0</v>
      </c>
      <c r="N490" s="50">
        <v>0</v>
      </c>
      <c r="O490" s="122">
        <v>0.03</v>
      </c>
      <c r="P490" s="50">
        <v>0</v>
      </c>
      <c r="Q490" s="50">
        <v>0</v>
      </c>
      <c r="R490" s="101">
        <v>3.5000000000000003E-2</v>
      </c>
      <c r="S490" s="50">
        <v>0</v>
      </c>
      <c r="T490" s="50">
        <v>0</v>
      </c>
    </row>
    <row r="491" spans="1:20" ht="15.75" x14ac:dyDescent="0.25">
      <c r="A491" s="45">
        <v>16</v>
      </c>
      <c r="B491" s="46">
        <v>1</v>
      </c>
      <c r="C491" s="47">
        <v>4</v>
      </c>
      <c r="D491" s="47">
        <v>4</v>
      </c>
      <c r="E491" s="48">
        <v>5</v>
      </c>
      <c r="F491" s="42">
        <v>16</v>
      </c>
      <c r="G491" s="42"/>
      <c r="H491" s="42"/>
      <c r="I491" s="42"/>
      <c r="J491" s="49" t="s">
        <v>413</v>
      </c>
      <c r="K491" s="50">
        <v>0</v>
      </c>
      <c r="L491" s="50">
        <v>0</v>
      </c>
      <c r="M491" s="50">
        <v>0</v>
      </c>
      <c r="N491" s="50">
        <v>0</v>
      </c>
      <c r="O491" s="122">
        <v>0.03</v>
      </c>
      <c r="P491" s="50">
        <v>0</v>
      </c>
      <c r="Q491" s="50">
        <v>0</v>
      </c>
      <c r="R491" s="101">
        <v>3.5000000000000003E-2</v>
      </c>
      <c r="S491" s="50">
        <v>0</v>
      </c>
      <c r="T491" s="50">
        <v>0</v>
      </c>
    </row>
    <row r="492" spans="1:20" ht="15.75" x14ac:dyDescent="0.25">
      <c r="A492" s="45">
        <v>17</v>
      </c>
      <c r="B492" s="46">
        <v>1</v>
      </c>
      <c r="C492" s="47">
        <v>4</v>
      </c>
      <c r="D492" s="47">
        <v>4</v>
      </c>
      <c r="E492" s="48">
        <v>5</v>
      </c>
      <c r="F492" s="42">
        <v>17</v>
      </c>
      <c r="G492" s="42"/>
      <c r="H492" s="42"/>
      <c r="I492" s="42"/>
      <c r="J492" s="49" t="s">
        <v>414</v>
      </c>
      <c r="K492" s="50">
        <v>0</v>
      </c>
      <c r="L492" s="50">
        <v>0</v>
      </c>
      <c r="M492" s="50">
        <v>0</v>
      </c>
      <c r="N492" s="50">
        <v>0</v>
      </c>
      <c r="O492" s="122">
        <v>0.03</v>
      </c>
      <c r="P492" s="50">
        <v>0</v>
      </c>
      <c r="Q492" s="50">
        <v>0</v>
      </c>
      <c r="R492" s="101">
        <v>3.5000000000000003E-2</v>
      </c>
      <c r="S492" s="50">
        <v>0</v>
      </c>
      <c r="T492" s="50">
        <v>0</v>
      </c>
    </row>
    <row r="493" spans="1:20" ht="15.75" x14ac:dyDescent="0.25">
      <c r="A493" s="45">
        <v>18</v>
      </c>
      <c r="B493" s="46">
        <v>1</v>
      </c>
      <c r="C493" s="47">
        <v>4</v>
      </c>
      <c r="D493" s="47">
        <v>4</v>
      </c>
      <c r="E493" s="48">
        <v>5</v>
      </c>
      <c r="F493" s="42">
        <v>18</v>
      </c>
      <c r="G493" s="42"/>
      <c r="H493" s="42"/>
      <c r="I493" s="42"/>
      <c r="J493" s="49" t="s">
        <v>415</v>
      </c>
      <c r="K493" s="50">
        <v>0</v>
      </c>
      <c r="L493" s="50">
        <v>0</v>
      </c>
      <c r="M493" s="50">
        <v>0</v>
      </c>
      <c r="N493" s="50">
        <v>0</v>
      </c>
      <c r="O493" s="122">
        <v>0.03</v>
      </c>
      <c r="P493" s="50">
        <v>0</v>
      </c>
      <c r="Q493" s="50">
        <v>0</v>
      </c>
      <c r="R493" s="101">
        <v>3.5000000000000003E-2</v>
      </c>
      <c r="S493" s="50">
        <v>0</v>
      </c>
      <c r="T493" s="50">
        <v>0</v>
      </c>
    </row>
    <row r="494" spans="1:20" ht="15.75" x14ac:dyDescent="0.25">
      <c r="A494" s="45">
        <v>19</v>
      </c>
      <c r="B494" s="46">
        <v>1</v>
      </c>
      <c r="C494" s="47">
        <v>4</v>
      </c>
      <c r="D494" s="47">
        <v>4</v>
      </c>
      <c r="E494" s="48">
        <v>5</v>
      </c>
      <c r="F494" s="42">
        <v>19</v>
      </c>
      <c r="G494" s="42"/>
      <c r="H494" s="42"/>
      <c r="I494" s="42"/>
      <c r="J494" s="49" t="s">
        <v>416</v>
      </c>
      <c r="K494" s="50">
        <v>0</v>
      </c>
      <c r="L494" s="50">
        <v>0</v>
      </c>
      <c r="M494" s="50">
        <v>0</v>
      </c>
      <c r="N494" s="50">
        <v>0</v>
      </c>
      <c r="O494" s="122">
        <v>0.03</v>
      </c>
      <c r="P494" s="50">
        <v>0</v>
      </c>
      <c r="Q494" s="50">
        <v>0</v>
      </c>
      <c r="R494" s="101">
        <v>3.5000000000000003E-2</v>
      </c>
      <c r="S494" s="50">
        <v>0</v>
      </c>
      <c r="T494" s="50">
        <v>0</v>
      </c>
    </row>
    <row r="495" spans="1:20" ht="15.75" x14ac:dyDescent="0.25">
      <c r="A495" s="123" t="s">
        <v>268</v>
      </c>
      <c r="B495" s="124">
        <v>1</v>
      </c>
      <c r="C495" s="125">
        <v>4</v>
      </c>
      <c r="D495" s="125">
        <v>4</v>
      </c>
      <c r="E495" s="126">
        <v>6</v>
      </c>
      <c r="F495" s="131"/>
      <c r="G495" s="131"/>
      <c r="H495" s="131"/>
      <c r="I495" s="131"/>
      <c r="J495" s="128" t="s">
        <v>417</v>
      </c>
      <c r="K495" s="144">
        <v>0</v>
      </c>
      <c r="L495" s="144">
        <v>0</v>
      </c>
      <c r="M495" s="144">
        <v>0</v>
      </c>
      <c r="N495" s="144">
        <v>0</v>
      </c>
      <c r="O495" s="145">
        <v>0.03</v>
      </c>
      <c r="P495" s="129">
        <v>0</v>
      </c>
      <c r="Q495" s="144">
        <v>0</v>
      </c>
      <c r="R495" s="134">
        <v>3.5000000000000003E-2</v>
      </c>
      <c r="S495" s="129">
        <v>0</v>
      </c>
      <c r="T495" s="144">
        <v>0</v>
      </c>
    </row>
    <row r="496" spans="1:20" ht="32.25" customHeight="1" x14ac:dyDescent="0.25">
      <c r="A496" s="123" t="s">
        <v>301</v>
      </c>
      <c r="B496" s="124">
        <v>1</v>
      </c>
      <c r="C496" s="125">
        <v>4</v>
      </c>
      <c r="D496" s="125">
        <v>4</v>
      </c>
      <c r="E496" s="126">
        <v>7</v>
      </c>
      <c r="F496" s="131"/>
      <c r="G496" s="131"/>
      <c r="H496" s="131"/>
      <c r="I496" s="131"/>
      <c r="J496" s="147" t="s">
        <v>418</v>
      </c>
      <c r="K496" s="144">
        <v>14925.689999999999</v>
      </c>
      <c r="L496" s="144">
        <v>5070.01</v>
      </c>
      <c r="M496" s="144">
        <v>7615.47</v>
      </c>
      <c r="N496" s="144">
        <v>27611.17</v>
      </c>
      <c r="O496" s="137"/>
      <c r="P496" s="144">
        <v>828.31</v>
      </c>
      <c r="Q496" s="144">
        <v>28439.48</v>
      </c>
      <c r="R496" s="137"/>
      <c r="S496" s="144">
        <v>995.36000000000013</v>
      </c>
      <c r="T496" s="144">
        <v>29434.839999999997</v>
      </c>
    </row>
    <row r="497" spans="1:20" ht="15.75" x14ac:dyDescent="0.25">
      <c r="A497" s="54">
        <v>1</v>
      </c>
      <c r="B497" s="39">
        <v>1</v>
      </c>
      <c r="C497" s="40">
        <v>4</v>
      </c>
      <c r="D497" s="40">
        <v>4</v>
      </c>
      <c r="E497" s="41">
        <v>7</v>
      </c>
      <c r="F497" s="55">
        <v>1</v>
      </c>
      <c r="G497" s="42"/>
      <c r="H497" s="42"/>
      <c r="I497" s="42"/>
      <c r="J497" s="43" t="s">
        <v>419</v>
      </c>
      <c r="K497" s="72">
        <v>14925.689999999999</v>
      </c>
      <c r="L497" s="72">
        <v>5070.01</v>
      </c>
      <c r="M497" s="72">
        <v>7615.47</v>
      </c>
      <c r="N497" s="72">
        <v>27611.17</v>
      </c>
      <c r="O497" s="104"/>
      <c r="P497" s="72">
        <v>828.31</v>
      </c>
      <c r="Q497" s="72">
        <v>28439.48</v>
      </c>
      <c r="R497" s="104"/>
      <c r="S497" s="72">
        <v>995.36000000000013</v>
      </c>
      <c r="T497" s="72">
        <v>29434.839999999997</v>
      </c>
    </row>
    <row r="498" spans="1:20" ht="15.75" x14ac:dyDescent="0.25">
      <c r="A498" s="45"/>
      <c r="B498" s="39">
        <v>1</v>
      </c>
      <c r="C498" s="40">
        <v>4</v>
      </c>
      <c r="D498" s="40">
        <v>4</v>
      </c>
      <c r="E498" s="41">
        <v>7</v>
      </c>
      <c r="F498" s="55">
        <v>1</v>
      </c>
      <c r="G498" s="55">
        <v>1</v>
      </c>
      <c r="H498" s="42"/>
      <c r="I498" s="42"/>
      <c r="J498" s="43" t="s">
        <v>420</v>
      </c>
      <c r="K498" s="72">
        <v>0</v>
      </c>
      <c r="L498" s="72">
        <v>0</v>
      </c>
      <c r="M498" s="72">
        <v>0</v>
      </c>
      <c r="N498" s="72">
        <v>0</v>
      </c>
      <c r="O498" s="122">
        <v>0.03</v>
      </c>
      <c r="P498" s="50">
        <v>0</v>
      </c>
      <c r="Q498" s="72">
        <v>0</v>
      </c>
      <c r="R498" s="101">
        <v>3.5000000000000003E-2</v>
      </c>
      <c r="S498" s="50">
        <v>0</v>
      </c>
      <c r="T498" s="72">
        <v>0</v>
      </c>
    </row>
    <row r="499" spans="1:20" ht="15.75" x14ac:dyDescent="0.25">
      <c r="A499" s="45"/>
      <c r="B499" s="39">
        <v>1</v>
      </c>
      <c r="C499" s="40">
        <v>4</v>
      </c>
      <c r="D499" s="40">
        <v>4</v>
      </c>
      <c r="E499" s="41">
        <v>7</v>
      </c>
      <c r="F499" s="55">
        <v>1</v>
      </c>
      <c r="G499" s="55">
        <v>2</v>
      </c>
      <c r="H499" s="42"/>
      <c r="I499" s="42"/>
      <c r="J499" s="43" t="s">
        <v>421</v>
      </c>
      <c r="K499" s="72">
        <v>0</v>
      </c>
      <c r="L499" s="72">
        <v>0</v>
      </c>
      <c r="M499" s="72">
        <v>0</v>
      </c>
      <c r="N499" s="72">
        <v>0</v>
      </c>
      <c r="O499" s="122">
        <v>0.03</v>
      </c>
      <c r="P499" s="50">
        <v>0</v>
      </c>
      <c r="Q499" s="72">
        <v>0</v>
      </c>
      <c r="R499" s="101">
        <v>3.5000000000000003E-2</v>
      </c>
      <c r="S499" s="50">
        <v>0</v>
      </c>
      <c r="T499" s="72">
        <v>0</v>
      </c>
    </row>
    <row r="500" spans="1:20" ht="15.75" x14ac:dyDescent="0.25">
      <c r="A500" s="45"/>
      <c r="B500" s="39">
        <v>1</v>
      </c>
      <c r="C500" s="40">
        <v>4</v>
      </c>
      <c r="D500" s="40">
        <v>4</v>
      </c>
      <c r="E500" s="41">
        <v>7</v>
      </c>
      <c r="F500" s="55">
        <v>1</v>
      </c>
      <c r="G500" s="55">
        <v>3</v>
      </c>
      <c r="H500" s="42"/>
      <c r="I500" s="42"/>
      <c r="J500" s="43" t="s">
        <v>422</v>
      </c>
      <c r="K500" s="72">
        <v>10767.42</v>
      </c>
      <c r="L500" s="72">
        <v>4453.42</v>
      </c>
      <c r="M500" s="72">
        <v>6382.27</v>
      </c>
      <c r="N500" s="72">
        <v>21603.11</v>
      </c>
      <c r="O500" s="104"/>
      <c r="P500" s="72">
        <v>648.06999999999994</v>
      </c>
      <c r="Q500" s="72">
        <v>22251.18</v>
      </c>
      <c r="R500" s="104"/>
      <c r="S500" s="72">
        <v>778.78000000000009</v>
      </c>
      <c r="T500" s="72">
        <v>23029.96</v>
      </c>
    </row>
    <row r="501" spans="1:20" ht="15.75" x14ac:dyDescent="0.25">
      <c r="A501" s="45"/>
      <c r="B501" s="46">
        <v>1</v>
      </c>
      <c r="C501" s="47">
        <v>4</v>
      </c>
      <c r="D501" s="47">
        <v>4</v>
      </c>
      <c r="E501" s="48">
        <v>7</v>
      </c>
      <c r="F501" s="42">
        <v>1</v>
      </c>
      <c r="G501" s="42">
        <v>3</v>
      </c>
      <c r="H501" s="42">
        <v>1</v>
      </c>
      <c r="I501" s="42"/>
      <c r="J501" s="49" t="s">
        <v>423</v>
      </c>
      <c r="K501" s="50">
        <v>782.84</v>
      </c>
      <c r="L501" s="50">
        <v>112.9</v>
      </c>
      <c r="M501" s="50">
        <v>282.25</v>
      </c>
      <c r="N501" s="50">
        <v>1177.99</v>
      </c>
      <c r="O501" s="122">
        <v>0.03</v>
      </c>
      <c r="P501" s="50">
        <v>35.33</v>
      </c>
      <c r="Q501" s="50">
        <v>1213.32</v>
      </c>
      <c r="R501" s="101">
        <v>3.5000000000000003E-2</v>
      </c>
      <c r="S501" s="50">
        <v>42.46</v>
      </c>
      <c r="T501" s="50">
        <v>1255.78</v>
      </c>
    </row>
    <row r="502" spans="1:20" ht="15.75" x14ac:dyDescent="0.25">
      <c r="A502" s="45"/>
      <c r="B502" s="46">
        <v>1</v>
      </c>
      <c r="C502" s="47">
        <v>4</v>
      </c>
      <c r="D502" s="47">
        <v>4</v>
      </c>
      <c r="E502" s="48">
        <v>7</v>
      </c>
      <c r="F502" s="42">
        <v>1</v>
      </c>
      <c r="G502" s="42">
        <v>3</v>
      </c>
      <c r="H502" s="42">
        <v>2</v>
      </c>
      <c r="I502" s="42"/>
      <c r="J502" s="49" t="s">
        <v>424</v>
      </c>
      <c r="K502" s="50">
        <v>1839.54</v>
      </c>
      <c r="L502" s="50">
        <v>268</v>
      </c>
      <c r="M502" s="50">
        <v>670</v>
      </c>
      <c r="N502" s="50">
        <v>2777.54</v>
      </c>
      <c r="O502" s="122">
        <v>0.03</v>
      </c>
      <c r="P502" s="50">
        <v>83.32</v>
      </c>
      <c r="Q502" s="50">
        <v>2860.86</v>
      </c>
      <c r="R502" s="101">
        <v>3.5000000000000003E-2</v>
      </c>
      <c r="S502" s="50">
        <v>100.13</v>
      </c>
      <c r="T502" s="50">
        <v>2960.9900000000002</v>
      </c>
    </row>
    <row r="503" spans="1:20" ht="15.75" x14ac:dyDescent="0.25">
      <c r="A503" s="45"/>
      <c r="B503" s="46">
        <v>1</v>
      </c>
      <c r="C503" s="47">
        <v>4</v>
      </c>
      <c r="D503" s="47">
        <v>4</v>
      </c>
      <c r="E503" s="48">
        <v>7</v>
      </c>
      <c r="F503" s="42">
        <v>7</v>
      </c>
      <c r="G503" s="42">
        <v>1</v>
      </c>
      <c r="H503" s="42">
        <v>10</v>
      </c>
      <c r="I503" s="42"/>
      <c r="J503" s="49" t="s">
        <v>1278</v>
      </c>
      <c r="K503" s="50">
        <v>8145.04</v>
      </c>
      <c r="L503" s="50">
        <v>4072.52</v>
      </c>
      <c r="M503" s="50">
        <v>5430.02</v>
      </c>
      <c r="N503" s="50">
        <v>17647.580000000002</v>
      </c>
      <c r="O503" s="122">
        <v>0.03</v>
      </c>
      <c r="P503" s="50">
        <v>529.41999999999996</v>
      </c>
      <c r="Q503" s="50">
        <v>18177</v>
      </c>
      <c r="R503" s="101">
        <v>3.5000000000000003E-2</v>
      </c>
      <c r="S503" s="50">
        <v>636.19000000000005</v>
      </c>
      <c r="T503" s="50">
        <v>18813.189999999999</v>
      </c>
    </row>
    <row r="504" spans="1:20" ht="15.75" x14ac:dyDescent="0.25">
      <c r="A504" s="45"/>
      <c r="B504" s="39">
        <v>1</v>
      </c>
      <c r="C504" s="40">
        <v>4</v>
      </c>
      <c r="D504" s="40">
        <v>4</v>
      </c>
      <c r="E504" s="41">
        <v>7</v>
      </c>
      <c r="F504" s="55">
        <v>1</v>
      </c>
      <c r="G504" s="55">
        <v>4</v>
      </c>
      <c r="H504" s="42"/>
      <c r="I504" s="42"/>
      <c r="J504" s="43" t="s">
        <v>425</v>
      </c>
      <c r="K504" s="72">
        <v>0</v>
      </c>
      <c r="L504" s="72">
        <v>0</v>
      </c>
      <c r="M504" s="72">
        <v>0</v>
      </c>
      <c r="N504" s="72">
        <v>0</v>
      </c>
      <c r="O504" s="122">
        <v>0.03</v>
      </c>
      <c r="P504" s="86">
        <v>0</v>
      </c>
      <c r="Q504" s="72">
        <v>0</v>
      </c>
      <c r="R504" s="101">
        <v>3.5000000000000003E-2</v>
      </c>
      <c r="S504" s="86">
        <v>0</v>
      </c>
      <c r="T504" s="72">
        <v>0</v>
      </c>
    </row>
    <row r="505" spans="1:20" ht="25.5" x14ac:dyDescent="0.25">
      <c r="A505" s="45"/>
      <c r="B505" s="39">
        <v>1</v>
      </c>
      <c r="C505" s="40">
        <v>4</v>
      </c>
      <c r="D505" s="40">
        <v>4</v>
      </c>
      <c r="E505" s="41">
        <v>7</v>
      </c>
      <c r="F505" s="55">
        <v>1</v>
      </c>
      <c r="G505" s="55">
        <v>5</v>
      </c>
      <c r="H505" s="42"/>
      <c r="I505" s="42"/>
      <c r="J505" s="57" t="s">
        <v>426</v>
      </c>
      <c r="K505" s="72">
        <v>0</v>
      </c>
      <c r="L505" s="72">
        <v>0</v>
      </c>
      <c r="M505" s="72">
        <v>0</v>
      </c>
      <c r="N505" s="72">
        <v>0</v>
      </c>
      <c r="O505" s="122">
        <v>0.03</v>
      </c>
      <c r="P505" s="86">
        <v>0</v>
      </c>
      <c r="Q505" s="72">
        <v>0</v>
      </c>
      <c r="R505" s="101">
        <v>3.5000000000000003E-2</v>
      </c>
      <c r="S505" s="86">
        <v>0</v>
      </c>
      <c r="T505" s="72">
        <v>0</v>
      </c>
    </row>
    <row r="506" spans="1:20" ht="15.75" x14ac:dyDescent="0.25">
      <c r="A506" s="45"/>
      <c r="B506" s="39">
        <v>1</v>
      </c>
      <c r="C506" s="40">
        <v>4</v>
      </c>
      <c r="D506" s="40">
        <v>4</v>
      </c>
      <c r="E506" s="41">
        <v>7</v>
      </c>
      <c r="F506" s="55">
        <v>1</v>
      </c>
      <c r="G506" s="55">
        <v>6</v>
      </c>
      <c r="H506" s="42"/>
      <c r="I506" s="42"/>
      <c r="J506" s="43" t="s">
        <v>427</v>
      </c>
      <c r="K506" s="72">
        <v>0</v>
      </c>
      <c r="L506" s="72">
        <v>0</v>
      </c>
      <c r="M506" s="72">
        <v>0</v>
      </c>
      <c r="N506" s="72">
        <v>0</v>
      </c>
      <c r="O506" s="104"/>
      <c r="P506" s="72">
        <v>0</v>
      </c>
      <c r="Q506" s="72">
        <v>0</v>
      </c>
      <c r="R506" s="104"/>
      <c r="S506" s="72">
        <v>0</v>
      </c>
      <c r="T506" s="72">
        <v>0</v>
      </c>
    </row>
    <row r="507" spans="1:20" ht="15.75" x14ac:dyDescent="0.25">
      <c r="A507" s="45"/>
      <c r="B507" s="46">
        <v>1</v>
      </c>
      <c r="C507" s="47">
        <v>4</v>
      </c>
      <c r="D507" s="47">
        <v>4</v>
      </c>
      <c r="E507" s="48">
        <v>7</v>
      </c>
      <c r="F507" s="42">
        <v>1</v>
      </c>
      <c r="G507" s="42">
        <v>6</v>
      </c>
      <c r="H507" s="42">
        <v>1</v>
      </c>
      <c r="I507" s="42"/>
      <c r="J507" s="49" t="s">
        <v>428</v>
      </c>
      <c r="K507" s="50">
        <v>0</v>
      </c>
      <c r="L507" s="50">
        <v>0</v>
      </c>
      <c r="M507" s="50">
        <v>0</v>
      </c>
      <c r="N507" s="50">
        <v>0</v>
      </c>
      <c r="O507" s="122">
        <v>0.03</v>
      </c>
      <c r="P507" s="50">
        <v>0</v>
      </c>
      <c r="Q507" s="50">
        <v>0</v>
      </c>
      <c r="R507" s="101">
        <v>3.5000000000000003E-2</v>
      </c>
      <c r="S507" s="50">
        <v>0</v>
      </c>
      <c r="T507" s="50">
        <v>0</v>
      </c>
    </row>
    <row r="508" spans="1:20" ht="15.75" x14ac:dyDescent="0.25">
      <c r="A508" s="45"/>
      <c r="B508" s="46">
        <v>1</v>
      </c>
      <c r="C508" s="47">
        <v>4</v>
      </c>
      <c r="D508" s="47">
        <v>4</v>
      </c>
      <c r="E508" s="48">
        <v>7</v>
      </c>
      <c r="F508" s="42">
        <v>1</v>
      </c>
      <c r="G508" s="42">
        <v>6</v>
      </c>
      <c r="H508" s="42">
        <v>2</v>
      </c>
      <c r="I508" s="42"/>
      <c r="J508" s="49" t="s">
        <v>429</v>
      </c>
      <c r="K508" s="50">
        <v>0</v>
      </c>
      <c r="L508" s="50">
        <v>0</v>
      </c>
      <c r="M508" s="50">
        <v>0</v>
      </c>
      <c r="N508" s="50">
        <v>0</v>
      </c>
      <c r="O508" s="122">
        <v>0.03</v>
      </c>
      <c r="P508" s="50">
        <v>0</v>
      </c>
      <c r="Q508" s="50">
        <v>0</v>
      </c>
      <c r="R508" s="101">
        <v>3.5000000000000003E-2</v>
      </c>
      <c r="S508" s="50">
        <v>0</v>
      </c>
      <c r="T508" s="50">
        <v>0</v>
      </c>
    </row>
    <row r="509" spans="1:20" ht="15.75" x14ac:dyDescent="0.25">
      <c r="A509" s="45"/>
      <c r="B509" s="39">
        <v>1</v>
      </c>
      <c r="C509" s="40">
        <v>4</v>
      </c>
      <c r="D509" s="40">
        <v>4</v>
      </c>
      <c r="E509" s="41">
        <v>7</v>
      </c>
      <c r="F509" s="55">
        <v>1</v>
      </c>
      <c r="G509" s="55">
        <v>7</v>
      </c>
      <c r="H509" s="42"/>
      <c r="I509" s="42"/>
      <c r="J509" s="43" t="s">
        <v>430</v>
      </c>
      <c r="K509" s="72">
        <v>0</v>
      </c>
      <c r="L509" s="72">
        <v>0</v>
      </c>
      <c r="M509" s="72">
        <v>0</v>
      </c>
      <c r="N509" s="72">
        <v>0</v>
      </c>
      <c r="O509" s="122">
        <v>0.03</v>
      </c>
      <c r="P509" s="86">
        <v>0</v>
      </c>
      <c r="Q509" s="72">
        <v>0</v>
      </c>
      <c r="R509" s="101">
        <v>3.5000000000000003E-2</v>
      </c>
      <c r="S509" s="86">
        <v>0</v>
      </c>
      <c r="T509" s="72">
        <v>0</v>
      </c>
    </row>
    <row r="510" spans="1:20" ht="15.75" x14ac:dyDescent="0.25">
      <c r="A510" s="45"/>
      <c r="B510" s="39">
        <v>1</v>
      </c>
      <c r="C510" s="40">
        <v>4</v>
      </c>
      <c r="D510" s="40">
        <v>4</v>
      </c>
      <c r="E510" s="41">
        <v>7</v>
      </c>
      <c r="F510" s="55">
        <v>1</v>
      </c>
      <c r="G510" s="55">
        <v>8</v>
      </c>
      <c r="H510" s="42"/>
      <c r="I510" s="42"/>
      <c r="J510" s="43" t="s">
        <v>431</v>
      </c>
      <c r="K510" s="72">
        <v>0</v>
      </c>
      <c r="L510" s="72">
        <v>0</v>
      </c>
      <c r="M510" s="72">
        <v>0</v>
      </c>
      <c r="N510" s="72">
        <v>0</v>
      </c>
      <c r="O510" s="104"/>
      <c r="P510" s="72">
        <v>0</v>
      </c>
      <c r="Q510" s="72">
        <v>0</v>
      </c>
      <c r="R510" s="104"/>
      <c r="S510" s="72">
        <v>0</v>
      </c>
      <c r="T510" s="72">
        <v>0</v>
      </c>
    </row>
    <row r="511" spans="1:20" ht="15.75" x14ac:dyDescent="0.25">
      <c r="A511" s="45"/>
      <c r="B511" s="46">
        <v>1</v>
      </c>
      <c r="C511" s="47">
        <v>4</v>
      </c>
      <c r="D511" s="47">
        <v>4</v>
      </c>
      <c r="E511" s="48">
        <v>7</v>
      </c>
      <c r="F511" s="42">
        <v>1</v>
      </c>
      <c r="G511" s="42">
        <v>8</v>
      </c>
      <c r="H511" s="42">
        <v>1</v>
      </c>
      <c r="I511" s="42"/>
      <c r="J511" s="49" t="s">
        <v>423</v>
      </c>
      <c r="K511" s="50">
        <v>0</v>
      </c>
      <c r="L511" s="50">
        <v>0</v>
      </c>
      <c r="M511" s="50">
        <v>0</v>
      </c>
      <c r="N511" s="50">
        <v>0</v>
      </c>
      <c r="O511" s="122">
        <v>0.03</v>
      </c>
      <c r="P511" s="50">
        <v>0</v>
      </c>
      <c r="Q511" s="50">
        <v>0</v>
      </c>
      <c r="R511" s="101">
        <v>3.5000000000000003E-2</v>
      </c>
      <c r="S511" s="50">
        <v>0</v>
      </c>
      <c r="T511" s="50">
        <v>0</v>
      </c>
    </row>
    <row r="512" spans="1:20" ht="15.75" x14ac:dyDescent="0.25">
      <c r="A512" s="45"/>
      <c r="B512" s="46">
        <v>1</v>
      </c>
      <c r="C512" s="47">
        <v>4</v>
      </c>
      <c r="D512" s="47">
        <v>4</v>
      </c>
      <c r="E512" s="48">
        <v>7</v>
      </c>
      <c r="F512" s="42">
        <v>1</v>
      </c>
      <c r="G512" s="42">
        <v>8</v>
      </c>
      <c r="H512" s="42">
        <v>2</v>
      </c>
      <c r="I512" s="42"/>
      <c r="J512" s="49" t="s">
        <v>424</v>
      </c>
      <c r="K512" s="50">
        <v>0</v>
      </c>
      <c r="L512" s="50">
        <v>0</v>
      </c>
      <c r="M512" s="50">
        <v>0</v>
      </c>
      <c r="N512" s="50">
        <v>0</v>
      </c>
      <c r="O512" s="122">
        <v>0.03</v>
      </c>
      <c r="P512" s="50">
        <v>0</v>
      </c>
      <c r="Q512" s="50">
        <v>0</v>
      </c>
      <c r="R512" s="101">
        <v>3.5000000000000003E-2</v>
      </c>
      <c r="S512" s="50">
        <v>0</v>
      </c>
      <c r="T512" s="50">
        <v>0</v>
      </c>
    </row>
    <row r="513" spans="1:20" ht="15.75" x14ac:dyDescent="0.25">
      <c r="A513" s="45"/>
      <c r="B513" s="39">
        <v>1</v>
      </c>
      <c r="C513" s="40">
        <v>4</v>
      </c>
      <c r="D513" s="40">
        <v>4</v>
      </c>
      <c r="E513" s="41">
        <v>7</v>
      </c>
      <c r="F513" s="55">
        <v>1</v>
      </c>
      <c r="G513" s="55">
        <v>9</v>
      </c>
      <c r="H513" s="42"/>
      <c r="I513" s="42"/>
      <c r="J513" s="43" t="s">
        <v>432</v>
      </c>
      <c r="K513" s="72">
        <v>0</v>
      </c>
      <c r="L513" s="72">
        <v>0</v>
      </c>
      <c r="M513" s="72">
        <v>0</v>
      </c>
      <c r="N513" s="72">
        <v>0</v>
      </c>
      <c r="O513" s="122">
        <v>0.03</v>
      </c>
      <c r="P513" s="86">
        <v>0</v>
      </c>
      <c r="Q513" s="72">
        <v>0</v>
      </c>
      <c r="R513" s="101">
        <v>3.5000000000000003E-2</v>
      </c>
      <c r="S513" s="86">
        <v>0</v>
      </c>
      <c r="T513" s="72">
        <v>0</v>
      </c>
    </row>
    <row r="514" spans="1:20" ht="15.75" x14ac:dyDescent="0.25">
      <c r="A514" s="45"/>
      <c r="B514" s="39">
        <v>1</v>
      </c>
      <c r="C514" s="40">
        <v>4</v>
      </c>
      <c r="D514" s="40">
        <v>4</v>
      </c>
      <c r="E514" s="41">
        <v>7</v>
      </c>
      <c r="F514" s="55">
        <v>1</v>
      </c>
      <c r="G514" s="55">
        <v>10</v>
      </c>
      <c r="H514" s="42"/>
      <c r="I514" s="42"/>
      <c r="J514" s="43" t="s">
        <v>433</v>
      </c>
      <c r="K514" s="72">
        <v>0</v>
      </c>
      <c r="L514" s="72">
        <v>0</v>
      </c>
      <c r="M514" s="72">
        <v>0</v>
      </c>
      <c r="N514" s="72">
        <v>0</v>
      </c>
      <c r="O514" s="122">
        <v>0.03</v>
      </c>
      <c r="P514" s="86">
        <v>0</v>
      </c>
      <c r="Q514" s="72">
        <v>0</v>
      </c>
      <c r="R514" s="101">
        <v>3.5000000000000003E-2</v>
      </c>
      <c r="S514" s="86">
        <v>0</v>
      </c>
      <c r="T514" s="72">
        <v>0</v>
      </c>
    </row>
    <row r="515" spans="1:20" ht="15.75" x14ac:dyDescent="0.25">
      <c r="A515" s="45"/>
      <c r="B515" s="39">
        <v>1</v>
      </c>
      <c r="C515" s="40">
        <v>4</v>
      </c>
      <c r="D515" s="40">
        <v>4</v>
      </c>
      <c r="E515" s="41">
        <v>7</v>
      </c>
      <c r="F515" s="55">
        <v>1</v>
      </c>
      <c r="G515" s="55">
        <v>11</v>
      </c>
      <c r="H515" s="42"/>
      <c r="I515" s="42"/>
      <c r="J515" s="43" t="s">
        <v>434</v>
      </c>
      <c r="K515" s="72">
        <v>0</v>
      </c>
      <c r="L515" s="72">
        <v>0</v>
      </c>
      <c r="M515" s="72">
        <v>0</v>
      </c>
      <c r="N515" s="72">
        <v>0</v>
      </c>
      <c r="O515" s="122">
        <v>0.03</v>
      </c>
      <c r="P515" s="86">
        <v>0</v>
      </c>
      <c r="Q515" s="72">
        <v>0</v>
      </c>
      <c r="R515" s="101">
        <v>3.5000000000000003E-2</v>
      </c>
      <c r="S515" s="86">
        <v>0</v>
      </c>
      <c r="T515" s="72">
        <v>0</v>
      </c>
    </row>
    <row r="516" spans="1:20" ht="15.75" x14ac:dyDescent="0.25">
      <c r="A516" s="45"/>
      <c r="B516" s="39">
        <v>1</v>
      </c>
      <c r="C516" s="40">
        <v>4</v>
      </c>
      <c r="D516" s="40">
        <v>4</v>
      </c>
      <c r="E516" s="41">
        <v>7</v>
      </c>
      <c r="F516" s="55">
        <v>1</v>
      </c>
      <c r="G516" s="55">
        <v>12</v>
      </c>
      <c r="H516" s="42"/>
      <c r="I516" s="42"/>
      <c r="J516" s="43" t="s">
        <v>435</v>
      </c>
      <c r="K516" s="72">
        <v>3699.56</v>
      </c>
      <c r="L516" s="72">
        <v>616.59</v>
      </c>
      <c r="M516" s="72">
        <v>1233.2</v>
      </c>
      <c r="N516" s="72">
        <v>5549.3499999999995</v>
      </c>
      <c r="O516" s="104"/>
      <c r="P516" s="72">
        <v>166.48</v>
      </c>
      <c r="Q516" s="72">
        <v>5715.829999999999</v>
      </c>
      <c r="R516" s="104"/>
      <c r="S516" s="72">
        <v>200.05</v>
      </c>
      <c r="T516" s="72">
        <v>5915.8799999999992</v>
      </c>
    </row>
    <row r="517" spans="1:20" ht="15.75" x14ac:dyDescent="0.25">
      <c r="A517" s="45"/>
      <c r="B517" s="46">
        <v>1</v>
      </c>
      <c r="C517" s="47">
        <v>4</v>
      </c>
      <c r="D517" s="47">
        <v>4</v>
      </c>
      <c r="E517" s="48">
        <v>7</v>
      </c>
      <c r="F517" s="42">
        <v>1</v>
      </c>
      <c r="G517" s="42">
        <v>12</v>
      </c>
      <c r="H517" s="42">
        <v>1</v>
      </c>
      <c r="I517" s="42"/>
      <c r="J517" s="49" t="s">
        <v>436</v>
      </c>
      <c r="K517" s="50">
        <v>3699.56</v>
      </c>
      <c r="L517" s="50">
        <v>616.59</v>
      </c>
      <c r="M517" s="50">
        <v>1233.2</v>
      </c>
      <c r="N517" s="50">
        <v>5549.3499999999995</v>
      </c>
      <c r="O517" s="122">
        <v>0.03</v>
      </c>
      <c r="P517" s="50">
        <v>166.48</v>
      </c>
      <c r="Q517" s="50">
        <v>5715.829999999999</v>
      </c>
      <c r="R517" s="101">
        <v>3.5000000000000003E-2</v>
      </c>
      <c r="S517" s="50">
        <v>200.05</v>
      </c>
      <c r="T517" s="50">
        <v>5915.8799999999992</v>
      </c>
    </row>
    <row r="518" spans="1:20" ht="15.75" x14ac:dyDescent="0.25">
      <c r="A518" s="45"/>
      <c r="B518" s="46">
        <v>1</v>
      </c>
      <c r="C518" s="47">
        <v>4</v>
      </c>
      <c r="D518" s="47">
        <v>4</v>
      </c>
      <c r="E518" s="48">
        <v>7</v>
      </c>
      <c r="F518" s="42">
        <v>1</v>
      </c>
      <c r="G518" s="42">
        <v>12</v>
      </c>
      <c r="H518" s="42">
        <v>2</v>
      </c>
      <c r="I518" s="42"/>
      <c r="J518" s="49" t="s">
        <v>437</v>
      </c>
      <c r="K518" s="50">
        <v>0</v>
      </c>
      <c r="L518" s="50">
        <v>0</v>
      </c>
      <c r="M518" s="50">
        <v>0</v>
      </c>
      <c r="N518" s="50">
        <v>0</v>
      </c>
      <c r="O518" s="122">
        <v>0.03</v>
      </c>
      <c r="P518" s="50">
        <v>0</v>
      </c>
      <c r="Q518" s="50">
        <v>0</v>
      </c>
      <c r="R518" s="101">
        <v>3.5000000000000003E-2</v>
      </c>
      <c r="S518" s="50">
        <v>0</v>
      </c>
      <c r="T518" s="50">
        <v>0</v>
      </c>
    </row>
    <row r="519" spans="1:20" ht="25.5" x14ac:dyDescent="0.25">
      <c r="A519" s="45"/>
      <c r="B519" s="39">
        <v>1</v>
      </c>
      <c r="C519" s="40">
        <v>4</v>
      </c>
      <c r="D519" s="40">
        <v>4</v>
      </c>
      <c r="E519" s="41">
        <v>7</v>
      </c>
      <c r="F519" s="55">
        <v>1</v>
      </c>
      <c r="G519" s="55">
        <v>13</v>
      </c>
      <c r="H519" s="42"/>
      <c r="I519" s="42"/>
      <c r="J519" s="57" t="s">
        <v>438</v>
      </c>
      <c r="K519" s="72">
        <v>0</v>
      </c>
      <c r="L519" s="72">
        <v>0</v>
      </c>
      <c r="M519" s="72">
        <v>0</v>
      </c>
      <c r="N519" s="72">
        <v>0</v>
      </c>
      <c r="O519" s="122">
        <v>0.03</v>
      </c>
      <c r="P519" s="86">
        <v>0</v>
      </c>
      <c r="Q519" s="72">
        <v>0</v>
      </c>
      <c r="R519" s="101">
        <v>3.5000000000000003E-2</v>
      </c>
      <c r="S519" s="86">
        <v>0</v>
      </c>
      <c r="T519" s="72">
        <v>0</v>
      </c>
    </row>
    <row r="520" spans="1:20" ht="15.75" x14ac:dyDescent="0.25">
      <c r="A520" s="45"/>
      <c r="B520" s="39">
        <v>1</v>
      </c>
      <c r="C520" s="40">
        <v>4</v>
      </c>
      <c r="D520" s="40">
        <v>4</v>
      </c>
      <c r="E520" s="41">
        <v>7</v>
      </c>
      <c r="F520" s="55">
        <v>1</v>
      </c>
      <c r="G520" s="55">
        <v>14</v>
      </c>
      <c r="H520" s="42"/>
      <c r="I520" s="42"/>
      <c r="J520" s="43" t="s">
        <v>439</v>
      </c>
      <c r="K520" s="72">
        <v>0</v>
      </c>
      <c r="L520" s="72">
        <v>0</v>
      </c>
      <c r="M520" s="72">
        <v>0</v>
      </c>
      <c r="N520" s="72">
        <v>0</v>
      </c>
      <c r="O520" s="122">
        <v>0.03</v>
      </c>
      <c r="P520" s="86">
        <v>0</v>
      </c>
      <c r="Q520" s="72">
        <v>0</v>
      </c>
      <c r="R520" s="101">
        <v>3.5000000000000003E-2</v>
      </c>
      <c r="S520" s="86">
        <v>0</v>
      </c>
      <c r="T520" s="72">
        <v>0</v>
      </c>
    </row>
    <row r="521" spans="1:20" ht="15.75" x14ac:dyDescent="0.25">
      <c r="A521" s="45"/>
      <c r="B521" s="39">
        <v>1</v>
      </c>
      <c r="C521" s="40">
        <v>4</v>
      </c>
      <c r="D521" s="40">
        <v>4</v>
      </c>
      <c r="E521" s="41">
        <v>7</v>
      </c>
      <c r="F521" s="55">
        <v>4</v>
      </c>
      <c r="G521" s="55"/>
      <c r="H521" s="42"/>
      <c r="I521" s="42"/>
      <c r="J521" s="43" t="s">
        <v>439</v>
      </c>
      <c r="K521" s="72">
        <v>458.71</v>
      </c>
      <c r="L521" s="72">
        <v>0</v>
      </c>
      <c r="M521" s="72">
        <v>0</v>
      </c>
      <c r="N521" s="72">
        <v>458.71</v>
      </c>
      <c r="O521" s="122">
        <v>0.03</v>
      </c>
      <c r="P521" s="86">
        <v>13.76</v>
      </c>
      <c r="Q521" s="72">
        <v>472.46999999999997</v>
      </c>
      <c r="R521" s="101">
        <v>3.5000000000000003E-2</v>
      </c>
      <c r="S521" s="86">
        <v>16.53</v>
      </c>
      <c r="T521" s="72">
        <v>489</v>
      </c>
    </row>
    <row r="522" spans="1:20" ht="15.75" x14ac:dyDescent="0.25">
      <c r="A522" s="123" t="s">
        <v>440</v>
      </c>
      <c r="B522" s="124">
        <v>1</v>
      </c>
      <c r="C522" s="125">
        <v>4</v>
      </c>
      <c r="D522" s="125">
        <v>4</v>
      </c>
      <c r="E522" s="126">
        <v>8</v>
      </c>
      <c r="F522" s="131"/>
      <c r="G522" s="131"/>
      <c r="H522" s="131"/>
      <c r="I522" s="131"/>
      <c r="J522" s="128" t="s">
        <v>441</v>
      </c>
      <c r="K522" s="144">
        <v>3773.83</v>
      </c>
      <c r="L522" s="144">
        <v>1366.8199999999997</v>
      </c>
      <c r="M522" s="144">
        <v>2895.92</v>
      </c>
      <c r="N522" s="144">
        <v>8036.57</v>
      </c>
      <c r="O522" s="137"/>
      <c r="P522" s="144">
        <v>241.06</v>
      </c>
      <c r="Q522" s="144">
        <v>8277.6299999999992</v>
      </c>
      <c r="R522" s="137"/>
      <c r="S522" s="144">
        <v>289.67000000000007</v>
      </c>
      <c r="T522" s="144">
        <v>8567.2999999999993</v>
      </c>
    </row>
    <row r="523" spans="1:20" ht="15.75" x14ac:dyDescent="0.25">
      <c r="A523" s="54">
        <v>1</v>
      </c>
      <c r="B523" s="39">
        <v>1</v>
      </c>
      <c r="C523" s="40">
        <v>4</v>
      </c>
      <c r="D523" s="40">
        <v>4</v>
      </c>
      <c r="E523" s="41">
        <v>8</v>
      </c>
      <c r="F523" s="55">
        <v>1</v>
      </c>
      <c r="G523" s="42"/>
      <c r="H523" s="42"/>
      <c r="I523" s="42"/>
      <c r="J523" s="43" t="s">
        <v>442</v>
      </c>
      <c r="K523" s="72">
        <v>1681.66</v>
      </c>
      <c r="L523" s="72">
        <v>574.31999999999994</v>
      </c>
      <c r="M523" s="72">
        <v>1255.0700000000002</v>
      </c>
      <c r="N523" s="72">
        <v>3511.05</v>
      </c>
      <c r="O523" s="104"/>
      <c r="P523" s="72">
        <v>105.32</v>
      </c>
      <c r="Q523" s="72">
        <v>3616.37</v>
      </c>
      <c r="R523" s="104"/>
      <c r="S523" s="72">
        <v>126.55000000000001</v>
      </c>
      <c r="T523" s="72">
        <v>3742.92</v>
      </c>
    </row>
    <row r="524" spans="1:20" ht="15.75" x14ac:dyDescent="0.25">
      <c r="A524" s="45"/>
      <c r="B524" s="46">
        <v>1</v>
      </c>
      <c r="C524" s="47">
        <v>4</v>
      </c>
      <c r="D524" s="47">
        <v>4</v>
      </c>
      <c r="E524" s="48">
        <v>8</v>
      </c>
      <c r="F524" s="42">
        <v>1</v>
      </c>
      <c r="G524" s="42">
        <v>1</v>
      </c>
      <c r="H524" s="42"/>
      <c r="I524" s="42"/>
      <c r="J524" s="49" t="s">
        <v>443</v>
      </c>
      <c r="K524" s="50">
        <v>177.72</v>
      </c>
      <c r="L524" s="50">
        <v>53.19</v>
      </c>
      <c r="M524" s="50">
        <v>212.8</v>
      </c>
      <c r="N524" s="50">
        <v>443.71000000000004</v>
      </c>
      <c r="O524" s="122">
        <v>0.03</v>
      </c>
      <c r="P524" s="50">
        <v>13.31</v>
      </c>
      <c r="Q524" s="50">
        <v>457.02000000000004</v>
      </c>
      <c r="R524" s="101">
        <v>3.5000000000000003E-2</v>
      </c>
      <c r="S524" s="50">
        <v>15.99</v>
      </c>
      <c r="T524" s="50">
        <v>473.01000000000005</v>
      </c>
    </row>
    <row r="525" spans="1:20" ht="15.75" x14ac:dyDescent="0.25">
      <c r="A525" s="45"/>
      <c r="B525" s="46">
        <v>1</v>
      </c>
      <c r="C525" s="47">
        <v>4</v>
      </c>
      <c r="D525" s="47">
        <v>4</v>
      </c>
      <c r="E525" s="48">
        <v>8</v>
      </c>
      <c r="F525" s="42">
        <v>1</v>
      </c>
      <c r="G525" s="42">
        <v>2</v>
      </c>
      <c r="H525" s="42"/>
      <c r="I525" s="42"/>
      <c r="J525" s="49" t="s">
        <v>444</v>
      </c>
      <c r="K525" s="50">
        <v>0</v>
      </c>
      <c r="L525" s="50">
        <v>0</v>
      </c>
      <c r="M525" s="50">
        <v>0</v>
      </c>
      <c r="N525" s="50">
        <v>0</v>
      </c>
      <c r="O525" s="122">
        <v>0.03</v>
      </c>
      <c r="P525" s="50">
        <v>0</v>
      </c>
      <c r="Q525" s="50">
        <v>0</v>
      </c>
      <c r="R525" s="101">
        <v>3.5000000000000003E-2</v>
      </c>
      <c r="S525" s="50">
        <v>0</v>
      </c>
      <c r="T525" s="50">
        <v>0</v>
      </c>
    </row>
    <row r="526" spans="1:20" ht="15.75" x14ac:dyDescent="0.25">
      <c r="A526" s="45"/>
      <c r="B526" s="46">
        <v>1</v>
      </c>
      <c r="C526" s="47">
        <v>4</v>
      </c>
      <c r="D526" s="47">
        <v>4</v>
      </c>
      <c r="E526" s="48">
        <v>8</v>
      </c>
      <c r="F526" s="42">
        <v>1</v>
      </c>
      <c r="G526" s="42">
        <v>3</v>
      </c>
      <c r="H526" s="42"/>
      <c r="I526" s="42"/>
      <c r="J526" s="49" t="s">
        <v>445</v>
      </c>
      <c r="K526" s="50">
        <v>660.47</v>
      </c>
      <c r="L526" s="50">
        <v>232.34</v>
      </c>
      <c r="M526" s="50">
        <v>464.68</v>
      </c>
      <c r="N526" s="50">
        <v>1357.49</v>
      </c>
      <c r="O526" s="122">
        <v>0.03</v>
      </c>
      <c r="P526" s="50">
        <v>40.72</v>
      </c>
      <c r="Q526" s="50">
        <v>1398.21</v>
      </c>
      <c r="R526" s="101">
        <v>3.5000000000000003E-2</v>
      </c>
      <c r="S526" s="50">
        <v>48.93</v>
      </c>
      <c r="T526" s="50">
        <v>1447.14</v>
      </c>
    </row>
    <row r="527" spans="1:20" ht="15.75" x14ac:dyDescent="0.25">
      <c r="A527" s="45"/>
      <c r="B527" s="46">
        <v>1</v>
      </c>
      <c r="C527" s="47">
        <v>4</v>
      </c>
      <c r="D527" s="47">
        <v>4</v>
      </c>
      <c r="E527" s="48">
        <v>8</v>
      </c>
      <c r="F527" s="42">
        <v>1</v>
      </c>
      <c r="G527" s="42">
        <v>4</v>
      </c>
      <c r="H527" s="42"/>
      <c r="I527" s="42"/>
      <c r="J527" s="49" t="s">
        <v>446</v>
      </c>
      <c r="K527" s="50">
        <v>0</v>
      </c>
      <c r="L527" s="50">
        <v>0</v>
      </c>
      <c r="M527" s="50">
        <v>0</v>
      </c>
      <c r="N527" s="50">
        <v>0</v>
      </c>
      <c r="O527" s="122">
        <v>0.03</v>
      </c>
      <c r="P527" s="50">
        <v>0</v>
      </c>
      <c r="Q527" s="50">
        <v>0</v>
      </c>
      <c r="R527" s="101">
        <v>3.5000000000000003E-2</v>
      </c>
      <c r="S527" s="50">
        <v>0</v>
      </c>
      <c r="T527" s="50">
        <v>0</v>
      </c>
    </row>
    <row r="528" spans="1:20" ht="15.75" x14ac:dyDescent="0.25">
      <c r="A528" s="45"/>
      <c r="B528" s="46">
        <v>1</v>
      </c>
      <c r="C528" s="47">
        <v>4</v>
      </c>
      <c r="D528" s="47">
        <v>4</v>
      </c>
      <c r="E528" s="48">
        <v>8</v>
      </c>
      <c r="F528" s="42">
        <v>1</v>
      </c>
      <c r="G528" s="42">
        <v>5</v>
      </c>
      <c r="H528" s="42"/>
      <c r="I528" s="42"/>
      <c r="J528" s="49" t="s">
        <v>447</v>
      </c>
      <c r="K528" s="50">
        <v>0</v>
      </c>
      <c r="L528" s="50">
        <v>0</v>
      </c>
      <c r="M528" s="50">
        <v>0</v>
      </c>
      <c r="N528" s="50">
        <v>0</v>
      </c>
      <c r="O528" s="122">
        <v>0.03</v>
      </c>
      <c r="P528" s="50">
        <v>0</v>
      </c>
      <c r="Q528" s="50">
        <v>0</v>
      </c>
      <c r="R528" s="101">
        <v>3.5000000000000003E-2</v>
      </c>
      <c r="S528" s="50">
        <v>0</v>
      </c>
      <c r="T528" s="50">
        <v>0</v>
      </c>
    </row>
    <row r="529" spans="1:20" ht="15.75" x14ac:dyDescent="0.25">
      <c r="A529" s="45"/>
      <c r="B529" s="46">
        <v>1</v>
      </c>
      <c r="C529" s="47">
        <v>4</v>
      </c>
      <c r="D529" s="47">
        <v>4</v>
      </c>
      <c r="E529" s="48">
        <v>8</v>
      </c>
      <c r="F529" s="42">
        <v>1</v>
      </c>
      <c r="G529" s="42">
        <v>6</v>
      </c>
      <c r="H529" s="42"/>
      <c r="I529" s="42"/>
      <c r="J529" s="49" t="s">
        <v>448</v>
      </c>
      <c r="K529" s="50">
        <v>0</v>
      </c>
      <c r="L529" s="50">
        <v>0</v>
      </c>
      <c r="M529" s="50">
        <v>0</v>
      </c>
      <c r="N529" s="50">
        <v>0</v>
      </c>
      <c r="O529" s="122">
        <v>0.03</v>
      </c>
      <c r="P529" s="50">
        <v>0</v>
      </c>
      <c r="Q529" s="50">
        <v>0</v>
      </c>
      <c r="R529" s="101">
        <v>3.5000000000000003E-2</v>
      </c>
      <c r="S529" s="50">
        <v>0</v>
      </c>
      <c r="T529" s="50">
        <v>0</v>
      </c>
    </row>
    <row r="530" spans="1:20" ht="15.75" x14ac:dyDescent="0.25">
      <c r="A530" s="45"/>
      <c r="B530" s="46">
        <v>1</v>
      </c>
      <c r="C530" s="47">
        <v>4</v>
      </c>
      <c r="D530" s="47">
        <v>4</v>
      </c>
      <c r="E530" s="48">
        <v>8</v>
      </c>
      <c r="F530" s="42">
        <v>1</v>
      </c>
      <c r="G530" s="42">
        <v>7</v>
      </c>
      <c r="H530" s="42"/>
      <c r="I530" s="42"/>
      <c r="J530" s="49" t="s">
        <v>449</v>
      </c>
      <c r="K530" s="50">
        <v>0</v>
      </c>
      <c r="L530" s="50">
        <v>0</v>
      </c>
      <c r="M530" s="50">
        <v>0</v>
      </c>
      <c r="N530" s="50">
        <v>0</v>
      </c>
      <c r="O530" s="122">
        <v>0.03</v>
      </c>
      <c r="P530" s="50">
        <v>0</v>
      </c>
      <c r="Q530" s="50">
        <v>0</v>
      </c>
      <c r="R530" s="101">
        <v>3.5000000000000003E-2</v>
      </c>
      <c r="S530" s="50">
        <v>0</v>
      </c>
      <c r="T530" s="50">
        <v>0</v>
      </c>
    </row>
    <row r="531" spans="1:20" ht="15.75" x14ac:dyDescent="0.25">
      <c r="A531" s="45"/>
      <c r="B531" s="46">
        <v>1</v>
      </c>
      <c r="C531" s="47">
        <v>4</v>
      </c>
      <c r="D531" s="47">
        <v>4</v>
      </c>
      <c r="E531" s="48">
        <v>8</v>
      </c>
      <c r="F531" s="42">
        <v>1</v>
      </c>
      <c r="G531" s="42">
        <v>8</v>
      </c>
      <c r="H531" s="42"/>
      <c r="I531" s="42"/>
      <c r="J531" s="49" t="s">
        <v>1279</v>
      </c>
      <c r="K531" s="50">
        <v>843.47</v>
      </c>
      <c r="L531" s="50">
        <v>288.79000000000002</v>
      </c>
      <c r="M531" s="50">
        <v>577.59</v>
      </c>
      <c r="N531" s="50">
        <v>1709.85</v>
      </c>
      <c r="O531" s="122">
        <v>0.03</v>
      </c>
      <c r="P531" s="50">
        <v>51.29</v>
      </c>
      <c r="Q531" s="50">
        <v>1761.1399999999999</v>
      </c>
      <c r="R531" s="101">
        <v>3.5000000000000003E-2</v>
      </c>
      <c r="S531" s="50">
        <v>61.63</v>
      </c>
      <c r="T531" s="50">
        <v>1822.77</v>
      </c>
    </row>
    <row r="532" spans="1:20" ht="15.75" x14ac:dyDescent="0.25">
      <c r="A532" s="54">
        <v>2</v>
      </c>
      <c r="B532" s="39">
        <v>1</v>
      </c>
      <c r="C532" s="40">
        <v>4</v>
      </c>
      <c r="D532" s="40">
        <v>4</v>
      </c>
      <c r="E532" s="41">
        <v>8</v>
      </c>
      <c r="F532" s="55">
        <v>2</v>
      </c>
      <c r="G532" s="42"/>
      <c r="H532" s="42"/>
      <c r="I532" s="42"/>
      <c r="J532" s="43" t="s">
        <v>450</v>
      </c>
      <c r="K532" s="72">
        <v>155.61000000000001</v>
      </c>
      <c r="L532" s="72">
        <v>57.54</v>
      </c>
      <c r="M532" s="72">
        <v>115.08</v>
      </c>
      <c r="N532" s="72">
        <v>328.23</v>
      </c>
      <c r="O532" s="104"/>
      <c r="P532" s="72">
        <v>9.84</v>
      </c>
      <c r="Q532" s="72">
        <v>338.07</v>
      </c>
      <c r="R532" s="104"/>
      <c r="S532" s="72">
        <v>11.83</v>
      </c>
      <c r="T532" s="72">
        <v>349.9</v>
      </c>
    </row>
    <row r="533" spans="1:20" ht="15.75" x14ac:dyDescent="0.25">
      <c r="A533" s="45"/>
      <c r="B533" s="39">
        <v>1</v>
      </c>
      <c r="C533" s="40">
        <v>4</v>
      </c>
      <c r="D533" s="40">
        <v>4</v>
      </c>
      <c r="E533" s="41">
        <v>8</v>
      </c>
      <c r="F533" s="55">
        <v>2</v>
      </c>
      <c r="G533" s="55">
        <v>1</v>
      </c>
      <c r="H533" s="42"/>
      <c r="I533" s="42"/>
      <c r="J533" s="43" t="s">
        <v>451</v>
      </c>
      <c r="K533" s="72">
        <v>0</v>
      </c>
      <c r="L533" s="72">
        <v>0</v>
      </c>
      <c r="M533" s="72">
        <v>0</v>
      </c>
      <c r="N533" s="72">
        <v>0</v>
      </c>
      <c r="O533" s="122">
        <v>0.03</v>
      </c>
      <c r="P533" s="50">
        <v>0</v>
      </c>
      <c r="Q533" s="72">
        <v>0</v>
      </c>
      <c r="R533" s="101">
        <v>3.5000000000000003E-2</v>
      </c>
      <c r="S533" s="50">
        <v>0</v>
      </c>
      <c r="T533" s="72">
        <v>0</v>
      </c>
    </row>
    <row r="534" spans="1:20" ht="27.75" customHeight="1" x14ac:dyDescent="0.25">
      <c r="A534" s="45"/>
      <c r="B534" s="39">
        <v>1</v>
      </c>
      <c r="C534" s="40">
        <v>4</v>
      </c>
      <c r="D534" s="40">
        <v>4</v>
      </c>
      <c r="E534" s="41">
        <v>8</v>
      </c>
      <c r="F534" s="55">
        <v>2</v>
      </c>
      <c r="G534" s="55">
        <v>2</v>
      </c>
      <c r="H534" s="42"/>
      <c r="I534" s="42"/>
      <c r="J534" s="57" t="s">
        <v>452</v>
      </c>
      <c r="K534" s="72">
        <v>155.61000000000001</v>
      </c>
      <c r="L534" s="72">
        <v>57.54</v>
      </c>
      <c r="M534" s="72">
        <v>115.08</v>
      </c>
      <c r="N534" s="72">
        <v>328.23</v>
      </c>
      <c r="O534" s="122">
        <v>0.03</v>
      </c>
      <c r="P534" s="50">
        <v>9.84</v>
      </c>
      <c r="Q534" s="72">
        <v>338.07</v>
      </c>
      <c r="R534" s="101">
        <v>3.5000000000000003E-2</v>
      </c>
      <c r="S534" s="50">
        <v>11.83</v>
      </c>
      <c r="T534" s="72">
        <v>349.9</v>
      </c>
    </row>
    <row r="535" spans="1:20" ht="15.75" x14ac:dyDescent="0.25">
      <c r="A535" s="45"/>
      <c r="B535" s="39">
        <v>1</v>
      </c>
      <c r="C535" s="40">
        <v>4</v>
      </c>
      <c r="D535" s="40">
        <v>4</v>
      </c>
      <c r="E535" s="41">
        <v>8</v>
      </c>
      <c r="F535" s="55">
        <v>2</v>
      </c>
      <c r="G535" s="55">
        <v>3</v>
      </c>
      <c r="H535" s="42"/>
      <c r="I535" s="42"/>
      <c r="J535" s="43" t="s">
        <v>453</v>
      </c>
      <c r="K535" s="72">
        <v>0</v>
      </c>
      <c r="L535" s="72">
        <v>0</v>
      </c>
      <c r="M535" s="72">
        <v>0</v>
      </c>
      <c r="N535" s="72">
        <v>0</v>
      </c>
      <c r="O535" s="104"/>
      <c r="P535" s="72">
        <v>0</v>
      </c>
      <c r="Q535" s="72">
        <v>0</v>
      </c>
      <c r="R535" s="104"/>
      <c r="S535" s="72">
        <v>0</v>
      </c>
      <c r="T535" s="72">
        <v>0</v>
      </c>
    </row>
    <row r="536" spans="1:20" ht="15.75" x14ac:dyDescent="0.25">
      <c r="A536" s="45"/>
      <c r="B536" s="46">
        <v>1</v>
      </c>
      <c r="C536" s="47">
        <v>4</v>
      </c>
      <c r="D536" s="47">
        <v>4</v>
      </c>
      <c r="E536" s="48">
        <v>8</v>
      </c>
      <c r="F536" s="42">
        <v>2</v>
      </c>
      <c r="G536" s="42">
        <v>3</v>
      </c>
      <c r="H536" s="42">
        <v>1</v>
      </c>
      <c r="I536" s="42"/>
      <c r="J536" s="49" t="s">
        <v>454</v>
      </c>
      <c r="K536" s="50">
        <v>0</v>
      </c>
      <c r="L536" s="50">
        <v>0</v>
      </c>
      <c r="M536" s="50">
        <v>0</v>
      </c>
      <c r="N536" s="50">
        <v>0</v>
      </c>
      <c r="O536" s="122">
        <v>0.03</v>
      </c>
      <c r="P536" s="50">
        <v>0</v>
      </c>
      <c r="Q536" s="50">
        <v>0</v>
      </c>
      <c r="R536" s="101">
        <v>3.5000000000000003E-2</v>
      </c>
      <c r="S536" s="50">
        <v>0</v>
      </c>
      <c r="T536" s="50">
        <v>0</v>
      </c>
    </row>
    <row r="537" spans="1:20" ht="15.75" x14ac:dyDescent="0.25">
      <c r="A537" s="45"/>
      <c r="B537" s="46">
        <v>1</v>
      </c>
      <c r="C537" s="47">
        <v>4</v>
      </c>
      <c r="D537" s="47">
        <v>4</v>
      </c>
      <c r="E537" s="48">
        <v>8</v>
      </c>
      <c r="F537" s="42">
        <v>2</v>
      </c>
      <c r="G537" s="42">
        <v>3</v>
      </c>
      <c r="H537" s="42">
        <v>2</v>
      </c>
      <c r="I537" s="42"/>
      <c r="J537" s="49" t="s">
        <v>455</v>
      </c>
      <c r="K537" s="50">
        <v>0</v>
      </c>
      <c r="L537" s="50">
        <v>0</v>
      </c>
      <c r="M537" s="50">
        <v>0</v>
      </c>
      <c r="N537" s="50">
        <v>0</v>
      </c>
      <c r="O537" s="122">
        <v>0.03</v>
      </c>
      <c r="P537" s="50">
        <v>0</v>
      </c>
      <c r="Q537" s="50">
        <v>0</v>
      </c>
      <c r="R537" s="101">
        <v>3.5000000000000003E-2</v>
      </c>
      <c r="S537" s="50">
        <v>0</v>
      </c>
      <c r="T537" s="50">
        <v>0</v>
      </c>
    </row>
    <row r="538" spans="1:20" ht="15.75" x14ac:dyDescent="0.25">
      <c r="A538" s="45"/>
      <c r="B538" s="39">
        <v>1</v>
      </c>
      <c r="C538" s="40">
        <v>4</v>
      </c>
      <c r="D538" s="40">
        <v>4</v>
      </c>
      <c r="E538" s="41">
        <v>8</v>
      </c>
      <c r="F538" s="55">
        <v>2</v>
      </c>
      <c r="G538" s="55">
        <v>4</v>
      </c>
      <c r="H538" s="42"/>
      <c r="I538" s="42"/>
      <c r="J538" s="43" t="s">
        <v>456</v>
      </c>
      <c r="K538" s="72">
        <v>0</v>
      </c>
      <c r="L538" s="72">
        <v>0</v>
      </c>
      <c r="M538" s="72">
        <v>0</v>
      </c>
      <c r="N538" s="72">
        <v>0</v>
      </c>
      <c r="O538" s="122">
        <v>0.03</v>
      </c>
      <c r="P538" s="86">
        <v>0</v>
      </c>
      <c r="Q538" s="72">
        <v>0</v>
      </c>
      <c r="R538" s="101">
        <v>3.5000000000000003E-2</v>
      </c>
      <c r="S538" s="86">
        <v>0</v>
      </c>
      <c r="T538" s="72">
        <v>0</v>
      </c>
    </row>
    <row r="539" spans="1:20" ht="15.75" x14ac:dyDescent="0.25">
      <c r="A539" s="45"/>
      <c r="B539" s="39">
        <v>1</v>
      </c>
      <c r="C539" s="40">
        <v>4</v>
      </c>
      <c r="D539" s="40">
        <v>4</v>
      </c>
      <c r="E539" s="41">
        <v>8</v>
      </c>
      <c r="F539" s="55">
        <v>2</v>
      </c>
      <c r="G539" s="55">
        <v>5</v>
      </c>
      <c r="H539" s="42"/>
      <c r="I539" s="42"/>
      <c r="J539" s="43" t="s">
        <v>457</v>
      </c>
      <c r="K539" s="72">
        <v>0</v>
      </c>
      <c r="L539" s="72">
        <v>0</v>
      </c>
      <c r="M539" s="72">
        <v>0</v>
      </c>
      <c r="N539" s="72">
        <v>0</v>
      </c>
      <c r="O539" s="122">
        <v>0.03</v>
      </c>
      <c r="P539" s="86">
        <v>0</v>
      </c>
      <c r="Q539" s="72">
        <v>0</v>
      </c>
      <c r="R539" s="101">
        <v>3.5000000000000003E-2</v>
      </c>
      <c r="S539" s="86">
        <v>0</v>
      </c>
      <c r="T539" s="72">
        <v>0</v>
      </c>
    </row>
    <row r="540" spans="1:20" ht="25.5" x14ac:dyDescent="0.25">
      <c r="A540" s="45"/>
      <c r="B540" s="39">
        <v>1</v>
      </c>
      <c r="C540" s="40">
        <v>4</v>
      </c>
      <c r="D540" s="40">
        <v>4</v>
      </c>
      <c r="E540" s="41">
        <v>8</v>
      </c>
      <c r="F540" s="55">
        <v>2</v>
      </c>
      <c r="G540" s="55">
        <v>6</v>
      </c>
      <c r="H540" s="42"/>
      <c r="I540" s="42"/>
      <c r="J540" s="57" t="s">
        <v>458</v>
      </c>
      <c r="K540" s="72">
        <v>0</v>
      </c>
      <c r="L540" s="72">
        <v>0</v>
      </c>
      <c r="M540" s="72">
        <v>0</v>
      </c>
      <c r="N540" s="72">
        <v>0</v>
      </c>
      <c r="O540" s="104"/>
      <c r="P540" s="72">
        <v>0</v>
      </c>
      <c r="Q540" s="72">
        <v>0</v>
      </c>
      <c r="R540" s="104"/>
      <c r="S540" s="72">
        <v>0</v>
      </c>
      <c r="T540" s="72">
        <v>0</v>
      </c>
    </row>
    <row r="541" spans="1:20" ht="15.75" x14ac:dyDescent="0.25">
      <c r="A541" s="45"/>
      <c r="B541" s="46">
        <v>1</v>
      </c>
      <c r="C541" s="47">
        <v>4</v>
      </c>
      <c r="D541" s="47">
        <v>4</v>
      </c>
      <c r="E541" s="48">
        <v>8</v>
      </c>
      <c r="F541" s="42">
        <v>2</v>
      </c>
      <c r="G541" s="42">
        <v>6</v>
      </c>
      <c r="H541" s="42">
        <v>1</v>
      </c>
      <c r="I541" s="42"/>
      <c r="J541" s="49" t="s">
        <v>459</v>
      </c>
      <c r="K541" s="50">
        <v>0</v>
      </c>
      <c r="L541" s="50">
        <v>0</v>
      </c>
      <c r="M541" s="50"/>
      <c r="N541" s="50">
        <v>0</v>
      </c>
      <c r="O541" s="122">
        <v>0.03</v>
      </c>
      <c r="P541" s="50">
        <v>0</v>
      </c>
      <c r="Q541" s="50">
        <v>0</v>
      </c>
      <c r="R541" s="101">
        <v>3.5000000000000003E-2</v>
      </c>
      <c r="S541" s="50">
        <v>0</v>
      </c>
      <c r="T541" s="50">
        <v>0</v>
      </c>
    </row>
    <row r="542" spans="1:20" ht="15.75" x14ac:dyDescent="0.25">
      <c r="A542" s="45"/>
      <c r="B542" s="46">
        <v>1</v>
      </c>
      <c r="C542" s="47">
        <v>4</v>
      </c>
      <c r="D542" s="47">
        <v>4</v>
      </c>
      <c r="E542" s="48">
        <v>8</v>
      </c>
      <c r="F542" s="42">
        <v>2</v>
      </c>
      <c r="G542" s="42">
        <v>6</v>
      </c>
      <c r="H542" s="42">
        <v>2</v>
      </c>
      <c r="I542" s="42"/>
      <c r="J542" s="49" t="s">
        <v>460</v>
      </c>
      <c r="K542" s="50">
        <v>0</v>
      </c>
      <c r="L542" s="50">
        <v>0</v>
      </c>
      <c r="M542" s="50">
        <v>0</v>
      </c>
      <c r="N542" s="50">
        <v>0</v>
      </c>
      <c r="O542" s="122">
        <v>0.03</v>
      </c>
      <c r="P542" s="50">
        <v>0</v>
      </c>
      <c r="Q542" s="50">
        <v>0</v>
      </c>
      <c r="R542" s="101">
        <v>3.5000000000000003E-2</v>
      </c>
      <c r="S542" s="50">
        <v>0</v>
      </c>
      <c r="T542" s="50">
        <v>0</v>
      </c>
    </row>
    <row r="543" spans="1:20" ht="15.75" x14ac:dyDescent="0.25">
      <c r="A543" s="45"/>
      <c r="B543" s="46">
        <v>1</v>
      </c>
      <c r="C543" s="47">
        <v>4</v>
      </c>
      <c r="D543" s="47">
        <v>4</v>
      </c>
      <c r="E543" s="48">
        <v>8</v>
      </c>
      <c r="F543" s="42">
        <v>2</v>
      </c>
      <c r="G543" s="42">
        <v>6</v>
      </c>
      <c r="H543" s="42">
        <v>3</v>
      </c>
      <c r="I543" s="42"/>
      <c r="J543" s="49" t="s">
        <v>461</v>
      </c>
      <c r="K543" s="50">
        <v>0</v>
      </c>
      <c r="L543" s="50">
        <v>0</v>
      </c>
      <c r="M543" s="50">
        <v>0</v>
      </c>
      <c r="N543" s="50">
        <v>0</v>
      </c>
      <c r="O543" s="122">
        <v>0.03</v>
      </c>
      <c r="P543" s="50">
        <v>0</v>
      </c>
      <c r="Q543" s="50">
        <v>0</v>
      </c>
      <c r="R543" s="101">
        <v>3.5000000000000003E-2</v>
      </c>
      <c r="S543" s="50">
        <v>0</v>
      </c>
      <c r="T543" s="50">
        <v>0</v>
      </c>
    </row>
    <row r="544" spans="1:20" ht="15.75" x14ac:dyDescent="0.25">
      <c r="A544" s="45"/>
      <c r="B544" s="46">
        <v>1</v>
      </c>
      <c r="C544" s="47">
        <v>4</v>
      </c>
      <c r="D544" s="47">
        <v>4</v>
      </c>
      <c r="E544" s="48">
        <v>8</v>
      </c>
      <c r="F544" s="42">
        <v>2</v>
      </c>
      <c r="G544" s="42">
        <v>6</v>
      </c>
      <c r="H544" s="42">
        <v>4</v>
      </c>
      <c r="I544" s="42"/>
      <c r="J544" s="49" t="s">
        <v>462</v>
      </c>
      <c r="K544" s="50">
        <v>0</v>
      </c>
      <c r="L544" s="50">
        <v>0</v>
      </c>
      <c r="M544" s="50">
        <v>0</v>
      </c>
      <c r="N544" s="50">
        <v>0</v>
      </c>
      <c r="O544" s="122">
        <v>0.03</v>
      </c>
      <c r="P544" s="50">
        <v>0</v>
      </c>
      <c r="Q544" s="50">
        <v>0</v>
      </c>
      <c r="R544" s="101">
        <v>3.5000000000000003E-2</v>
      </c>
      <c r="S544" s="50">
        <v>0</v>
      </c>
      <c r="T544" s="50">
        <v>0</v>
      </c>
    </row>
    <row r="545" spans="1:20" ht="15.75" x14ac:dyDescent="0.25">
      <c r="A545" s="45"/>
      <c r="B545" s="46">
        <v>1</v>
      </c>
      <c r="C545" s="47">
        <v>4</v>
      </c>
      <c r="D545" s="47">
        <v>4</v>
      </c>
      <c r="E545" s="48">
        <v>8</v>
      </c>
      <c r="F545" s="42">
        <v>2</v>
      </c>
      <c r="G545" s="42">
        <v>6</v>
      </c>
      <c r="H545" s="42">
        <v>5</v>
      </c>
      <c r="I545" s="42"/>
      <c r="J545" s="49" t="s">
        <v>463</v>
      </c>
      <c r="K545" s="50">
        <v>0</v>
      </c>
      <c r="L545" s="50">
        <v>0</v>
      </c>
      <c r="M545" s="50">
        <v>0</v>
      </c>
      <c r="N545" s="50">
        <v>0</v>
      </c>
      <c r="O545" s="122">
        <v>0.03</v>
      </c>
      <c r="P545" s="50">
        <v>0</v>
      </c>
      <c r="Q545" s="50">
        <v>0</v>
      </c>
      <c r="R545" s="101">
        <v>3.5000000000000003E-2</v>
      </c>
      <c r="S545" s="50">
        <v>0</v>
      </c>
      <c r="T545" s="50">
        <v>0</v>
      </c>
    </row>
    <row r="546" spans="1:20" ht="15.75" x14ac:dyDescent="0.25">
      <c r="A546" s="54">
        <v>3</v>
      </c>
      <c r="B546" s="39">
        <v>1</v>
      </c>
      <c r="C546" s="40">
        <v>4</v>
      </c>
      <c r="D546" s="40">
        <v>4</v>
      </c>
      <c r="E546" s="41">
        <v>8</v>
      </c>
      <c r="F546" s="55">
        <v>3</v>
      </c>
      <c r="G546" s="42"/>
      <c r="H546" s="42"/>
      <c r="I546" s="42"/>
      <c r="J546" s="43" t="s">
        <v>464</v>
      </c>
      <c r="K546" s="72">
        <v>0</v>
      </c>
      <c r="L546" s="72">
        <v>0</v>
      </c>
      <c r="M546" s="72">
        <v>0</v>
      </c>
      <c r="N546" s="72">
        <v>0</v>
      </c>
      <c r="O546" s="104"/>
      <c r="P546" s="72">
        <v>0</v>
      </c>
      <c r="Q546" s="72">
        <v>0</v>
      </c>
      <c r="R546" s="104"/>
      <c r="S546" s="72">
        <v>0</v>
      </c>
      <c r="T546" s="72">
        <v>0</v>
      </c>
    </row>
    <row r="547" spans="1:20" ht="15.75" x14ac:dyDescent="0.25">
      <c r="A547" s="45"/>
      <c r="B547" s="46">
        <v>1</v>
      </c>
      <c r="C547" s="47">
        <v>4</v>
      </c>
      <c r="D547" s="47">
        <v>4</v>
      </c>
      <c r="E547" s="48">
        <v>8</v>
      </c>
      <c r="F547" s="42">
        <v>3</v>
      </c>
      <c r="G547" s="42">
        <v>1</v>
      </c>
      <c r="H547" s="42"/>
      <c r="I547" s="42"/>
      <c r="J547" s="49" t="s">
        <v>465</v>
      </c>
      <c r="K547" s="50">
        <v>0</v>
      </c>
      <c r="L547" s="50">
        <v>0</v>
      </c>
      <c r="M547" s="50">
        <v>0</v>
      </c>
      <c r="N547" s="50">
        <v>0</v>
      </c>
      <c r="O547" s="122">
        <v>0.03</v>
      </c>
      <c r="P547" s="50">
        <v>0</v>
      </c>
      <c r="Q547" s="50">
        <v>0</v>
      </c>
      <c r="R547" s="101">
        <v>3.5000000000000003E-2</v>
      </c>
      <c r="S547" s="50">
        <v>0</v>
      </c>
      <c r="T547" s="50">
        <v>0</v>
      </c>
    </row>
    <row r="548" spans="1:20" ht="15.75" x14ac:dyDescent="0.25">
      <c r="A548" s="45"/>
      <c r="B548" s="46">
        <v>1</v>
      </c>
      <c r="C548" s="47">
        <v>4</v>
      </c>
      <c r="D548" s="47">
        <v>4</v>
      </c>
      <c r="E548" s="48">
        <v>8</v>
      </c>
      <c r="F548" s="42">
        <v>3</v>
      </c>
      <c r="G548" s="42">
        <v>2</v>
      </c>
      <c r="H548" s="42"/>
      <c r="I548" s="42"/>
      <c r="J548" s="49" t="s">
        <v>466</v>
      </c>
      <c r="K548" s="50">
        <v>0</v>
      </c>
      <c r="L548" s="50">
        <v>0</v>
      </c>
      <c r="M548" s="50">
        <v>0</v>
      </c>
      <c r="N548" s="50">
        <v>0</v>
      </c>
      <c r="O548" s="122">
        <v>0.03</v>
      </c>
      <c r="P548" s="50">
        <v>0</v>
      </c>
      <c r="Q548" s="50">
        <v>0</v>
      </c>
      <c r="R548" s="101">
        <v>3.5000000000000003E-2</v>
      </c>
      <c r="S548" s="50">
        <v>0</v>
      </c>
      <c r="T548" s="50">
        <v>0</v>
      </c>
    </row>
    <row r="549" spans="1:20" ht="15.75" x14ac:dyDescent="0.25">
      <c r="A549" s="45"/>
      <c r="B549" s="46">
        <v>1</v>
      </c>
      <c r="C549" s="47">
        <v>4</v>
      </c>
      <c r="D549" s="47">
        <v>4</v>
      </c>
      <c r="E549" s="48">
        <v>8</v>
      </c>
      <c r="F549" s="42">
        <v>3</v>
      </c>
      <c r="G549" s="42">
        <v>3</v>
      </c>
      <c r="H549" s="42"/>
      <c r="I549" s="42"/>
      <c r="J549" s="49" t="s">
        <v>467</v>
      </c>
      <c r="K549" s="50">
        <v>0</v>
      </c>
      <c r="L549" s="50">
        <v>0</v>
      </c>
      <c r="M549" s="50">
        <v>0</v>
      </c>
      <c r="N549" s="50">
        <v>0</v>
      </c>
      <c r="O549" s="122">
        <v>0.03</v>
      </c>
      <c r="P549" s="50">
        <v>0</v>
      </c>
      <c r="Q549" s="50">
        <v>0</v>
      </c>
      <c r="R549" s="101">
        <v>3.5000000000000003E-2</v>
      </c>
      <c r="S549" s="50">
        <v>0</v>
      </c>
      <c r="T549" s="50">
        <v>0</v>
      </c>
    </row>
    <row r="550" spans="1:20" ht="15.75" x14ac:dyDescent="0.25">
      <c r="A550" s="45"/>
      <c r="B550" s="46">
        <v>1</v>
      </c>
      <c r="C550" s="47">
        <v>4</v>
      </c>
      <c r="D550" s="47">
        <v>4</v>
      </c>
      <c r="E550" s="48">
        <v>8</v>
      </c>
      <c r="F550" s="42">
        <v>3</v>
      </c>
      <c r="G550" s="42">
        <v>4</v>
      </c>
      <c r="H550" s="42"/>
      <c r="I550" s="42"/>
      <c r="J550" s="49" t="s">
        <v>468</v>
      </c>
      <c r="K550" s="50">
        <v>0</v>
      </c>
      <c r="L550" s="50">
        <v>0</v>
      </c>
      <c r="M550" s="50">
        <v>0</v>
      </c>
      <c r="N550" s="50">
        <v>0</v>
      </c>
      <c r="O550" s="122">
        <v>0.03</v>
      </c>
      <c r="P550" s="50">
        <v>0</v>
      </c>
      <c r="Q550" s="50">
        <v>0</v>
      </c>
      <c r="R550" s="101">
        <v>3.5000000000000003E-2</v>
      </c>
      <c r="S550" s="50">
        <v>0</v>
      </c>
      <c r="T550" s="50">
        <v>0</v>
      </c>
    </row>
    <row r="551" spans="1:20" ht="15.75" x14ac:dyDescent="0.25">
      <c r="A551" s="45"/>
      <c r="B551" s="46">
        <v>1</v>
      </c>
      <c r="C551" s="47">
        <v>4</v>
      </c>
      <c r="D551" s="47">
        <v>4</v>
      </c>
      <c r="E551" s="48">
        <v>8</v>
      </c>
      <c r="F551" s="42">
        <v>3</v>
      </c>
      <c r="G551" s="42">
        <v>5</v>
      </c>
      <c r="H551" s="42"/>
      <c r="I551" s="42"/>
      <c r="J551" s="49" t="s">
        <v>469</v>
      </c>
      <c r="K551" s="50">
        <v>0</v>
      </c>
      <c r="L551" s="50">
        <v>0</v>
      </c>
      <c r="M551" s="50">
        <v>0</v>
      </c>
      <c r="N551" s="50">
        <v>0</v>
      </c>
      <c r="O551" s="122">
        <v>0.03</v>
      </c>
      <c r="P551" s="50">
        <v>0</v>
      </c>
      <c r="Q551" s="50">
        <v>0</v>
      </c>
      <c r="R551" s="101">
        <v>3.5000000000000003E-2</v>
      </c>
      <c r="S551" s="50">
        <v>0</v>
      </c>
      <c r="T551" s="50">
        <v>0</v>
      </c>
    </row>
    <row r="552" spans="1:20" ht="15.75" x14ac:dyDescent="0.25">
      <c r="A552" s="45"/>
      <c r="B552" s="46">
        <v>1</v>
      </c>
      <c r="C552" s="47">
        <v>4</v>
      </c>
      <c r="D552" s="47">
        <v>4</v>
      </c>
      <c r="E552" s="48">
        <v>8</v>
      </c>
      <c r="F552" s="42">
        <v>3</v>
      </c>
      <c r="G552" s="42">
        <v>6</v>
      </c>
      <c r="H552" s="42"/>
      <c r="I552" s="42"/>
      <c r="J552" s="49" t="s">
        <v>470</v>
      </c>
      <c r="K552" s="50">
        <v>0</v>
      </c>
      <c r="L552" s="50">
        <v>0</v>
      </c>
      <c r="M552" s="50">
        <v>0</v>
      </c>
      <c r="N552" s="50">
        <v>0</v>
      </c>
      <c r="O552" s="122">
        <v>0.03</v>
      </c>
      <c r="P552" s="50">
        <v>0</v>
      </c>
      <c r="Q552" s="50">
        <v>0</v>
      </c>
      <c r="R552" s="101">
        <v>3.5000000000000003E-2</v>
      </c>
      <c r="S552" s="50">
        <v>0</v>
      </c>
      <c r="T552" s="50">
        <v>0</v>
      </c>
    </row>
    <row r="553" spans="1:20" ht="15.75" x14ac:dyDescent="0.25">
      <c r="A553" s="54">
        <v>4</v>
      </c>
      <c r="B553" s="39">
        <v>1</v>
      </c>
      <c r="C553" s="40">
        <v>4</v>
      </c>
      <c r="D553" s="40">
        <v>4</v>
      </c>
      <c r="E553" s="41">
        <v>8</v>
      </c>
      <c r="F553" s="55">
        <v>4</v>
      </c>
      <c r="G553" s="42"/>
      <c r="H553" s="42"/>
      <c r="I553" s="42"/>
      <c r="J553" s="43" t="s">
        <v>180</v>
      </c>
      <c r="K553" s="72">
        <v>1936.56</v>
      </c>
      <c r="L553" s="72">
        <v>734.95999999999992</v>
      </c>
      <c r="M553" s="72">
        <v>1525.77</v>
      </c>
      <c r="N553" s="72">
        <v>4197.2899999999991</v>
      </c>
      <c r="O553" s="104"/>
      <c r="P553" s="72">
        <v>125.9</v>
      </c>
      <c r="Q553" s="86">
        <v>4323.1899999999987</v>
      </c>
      <c r="R553" s="101">
        <v>3.5000000000000003E-2</v>
      </c>
      <c r="S553" s="72">
        <v>151.29000000000002</v>
      </c>
      <c r="T553" s="86">
        <v>4474.4799999999987</v>
      </c>
    </row>
    <row r="554" spans="1:20" ht="15.75" x14ac:dyDescent="0.25">
      <c r="A554" s="45"/>
      <c r="B554" s="39">
        <v>1</v>
      </c>
      <c r="C554" s="40">
        <v>4</v>
      </c>
      <c r="D554" s="40">
        <v>4</v>
      </c>
      <c r="E554" s="41">
        <v>8</v>
      </c>
      <c r="F554" s="55">
        <v>4</v>
      </c>
      <c r="G554" s="55">
        <v>1</v>
      </c>
      <c r="H554" s="42"/>
      <c r="I554" s="42"/>
      <c r="J554" s="43" t="s">
        <v>471</v>
      </c>
      <c r="K554" s="72">
        <v>0</v>
      </c>
      <c r="L554" s="72">
        <v>0</v>
      </c>
      <c r="M554" s="72">
        <v>0</v>
      </c>
      <c r="N554" s="72">
        <v>0</v>
      </c>
      <c r="O554" s="122">
        <v>0.03</v>
      </c>
      <c r="P554" s="86">
        <v>0</v>
      </c>
      <c r="Q554" s="72">
        <v>0</v>
      </c>
      <c r="R554" s="101">
        <v>3.5000000000000003E-2</v>
      </c>
      <c r="S554" s="86">
        <v>0</v>
      </c>
      <c r="T554" s="72">
        <v>0</v>
      </c>
    </row>
    <row r="555" spans="1:20" ht="27.75" customHeight="1" x14ac:dyDescent="0.25">
      <c r="A555" s="45"/>
      <c r="B555" s="39">
        <v>1</v>
      </c>
      <c r="C555" s="40">
        <v>4</v>
      </c>
      <c r="D555" s="40">
        <v>4</v>
      </c>
      <c r="E555" s="41">
        <v>8</v>
      </c>
      <c r="F555" s="55">
        <v>4</v>
      </c>
      <c r="G555" s="55">
        <v>2</v>
      </c>
      <c r="H555" s="42"/>
      <c r="I555" s="42"/>
      <c r="J555" s="57" t="s">
        <v>472</v>
      </c>
      <c r="K555" s="72">
        <v>1936.56</v>
      </c>
      <c r="L555" s="72">
        <v>734.95999999999992</v>
      </c>
      <c r="M555" s="72">
        <v>1525.77</v>
      </c>
      <c r="N555" s="72">
        <v>4197.2899999999991</v>
      </c>
      <c r="O555" s="104"/>
      <c r="P555" s="72">
        <v>125.9</v>
      </c>
      <c r="Q555" s="72">
        <v>4323.1899999999996</v>
      </c>
      <c r="R555" s="104"/>
      <c r="S555" s="72">
        <v>151.29000000000002</v>
      </c>
      <c r="T555" s="72">
        <v>4474.4799999999996</v>
      </c>
    </row>
    <row r="556" spans="1:20" ht="15.75" x14ac:dyDescent="0.25">
      <c r="A556" s="45"/>
      <c r="B556" s="39">
        <v>1</v>
      </c>
      <c r="C556" s="40">
        <v>4</v>
      </c>
      <c r="D556" s="40">
        <v>4</v>
      </c>
      <c r="E556" s="41">
        <v>8</v>
      </c>
      <c r="F556" s="55">
        <v>4</v>
      </c>
      <c r="G556" s="55">
        <v>2</v>
      </c>
      <c r="H556" s="55">
        <v>1</v>
      </c>
      <c r="I556" s="42"/>
      <c r="J556" s="43" t="s">
        <v>473</v>
      </c>
      <c r="K556" s="72">
        <v>1670.57</v>
      </c>
      <c r="L556" s="72">
        <v>646.29999999999995</v>
      </c>
      <c r="M556" s="72">
        <v>1348.44</v>
      </c>
      <c r="N556" s="72">
        <v>3665.3099999999995</v>
      </c>
      <c r="O556" s="104"/>
      <c r="P556" s="72">
        <v>109.95</v>
      </c>
      <c r="Q556" s="72">
        <v>3775.2599999999993</v>
      </c>
      <c r="R556" s="104"/>
      <c r="S556" s="72">
        <v>132.12</v>
      </c>
      <c r="T556" s="72">
        <v>3907.3799999999992</v>
      </c>
    </row>
    <row r="557" spans="1:20" ht="15.75" x14ac:dyDescent="0.25">
      <c r="A557" s="45"/>
      <c r="B557" s="46">
        <v>1</v>
      </c>
      <c r="C557" s="47">
        <v>4</v>
      </c>
      <c r="D557" s="47">
        <v>4</v>
      </c>
      <c r="E557" s="48">
        <v>8</v>
      </c>
      <c r="F557" s="42">
        <v>4</v>
      </c>
      <c r="G557" s="42">
        <v>2</v>
      </c>
      <c r="H557" s="42">
        <v>1</v>
      </c>
      <c r="I557" s="42">
        <v>1</v>
      </c>
      <c r="J557" s="49" t="s">
        <v>474</v>
      </c>
      <c r="K557" s="50">
        <v>108.57</v>
      </c>
      <c r="L557" s="50">
        <v>54.28</v>
      </c>
      <c r="M557" s="50">
        <v>271.43</v>
      </c>
      <c r="N557" s="50">
        <v>434.28</v>
      </c>
      <c r="O557" s="122">
        <v>0.03</v>
      </c>
      <c r="P557" s="50">
        <v>13.02</v>
      </c>
      <c r="Q557" s="50">
        <v>447.29999999999995</v>
      </c>
      <c r="R557" s="101">
        <v>3.5000000000000003E-2</v>
      </c>
      <c r="S557" s="50">
        <v>15.65</v>
      </c>
      <c r="T557" s="50">
        <v>462.94999999999993</v>
      </c>
    </row>
    <row r="558" spans="1:20" ht="15.75" x14ac:dyDescent="0.25">
      <c r="A558" s="45"/>
      <c r="B558" s="46">
        <v>1</v>
      </c>
      <c r="C558" s="47">
        <v>4</v>
      </c>
      <c r="D558" s="47">
        <v>4</v>
      </c>
      <c r="E558" s="48">
        <v>8</v>
      </c>
      <c r="F558" s="42">
        <v>4</v>
      </c>
      <c r="G558" s="42">
        <v>2</v>
      </c>
      <c r="H558" s="42">
        <v>1</v>
      </c>
      <c r="I558" s="42">
        <v>2</v>
      </c>
      <c r="J558" s="49" t="s">
        <v>475</v>
      </c>
      <c r="K558" s="50">
        <v>0</v>
      </c>
      <c r="L558" s="50">
        <v>0</v>
      </c>
      <c r="M558" s="50">
        <v>0</v>
      </c>
      <c r="N558" s="50">
        <v>0</v>
      </c>
      <c r="O558" s="122">
        <v>0.03</v>
      </c>
      <c r="P558" s="50">
        <v>0</v>
      </c>
      <c r="Q558" s="50">
        <v>0</v>
      </c>
      <c r="R558" s="101">
        <v>3.5000000000000003E-2</v>
      </c>
      <c r="S558" s="50">
        <v>0</v>
      </c>
      <c r="T558" s="50">
        <v>0</v>
      </c>
    </row>
    <row r="559" spans="1:20" ht="15.75" x14ac:dyDescent="0.25">
      <c r="A559" s="45"/>
      <c r="B559" s="46">
        <v>1</v>
      </c>
      <c r="C559" s="47">
        <v>4</v>
      </c>
      <c r="D559" s="47">
        <v>4</v>
      </c>
      <c r="E559" s="48">
        <v>8</v>
      </c>
      <c r="F559" s="42">
        <v>4</v>
      </c>
      <c r="G559" s="42">
        <v>2</v>
      </c>
      <c r="H559" s="42">
        <v>1</v>
      </c>
      <c r="I559" s="42">
        <v>3</v>
      </c>
      <c r="J559" s="49" t="s">
        <v>476</v>
      </c>
      <c r="K559" s="50">
        <v>0</v>
      </c>
      <c r="L559" s="50">
        <v>0</v>
      </c>
      <c r="M559" s="50">
        <v>0</v>
      </c>
      <c r="N559" s="50">
        <v>0</v>
      </c>
      <c r="O559" s="122">
        <v>0.03</v>
      </c>
      <c r="P559" s="50">
        <v>0</v>
      </c>
      <c r="Q559" s="50">
        <v>0</v>
      </c>
      <c r="R559" s="101">
        <v>3.5000000000000003E-2</v>
      </c>
      <c r="S559" s="50">
        <v>0</v>
      </c>
      <c r="T559" s="50">
        <v>0</v>
      </c>
    </row>
    <row r="560" spans="1:20" ht="15.75" x14ac:dyDescent="0.25">
      <c r="A560" s="45"/>
      <c r="B560" s="46">
        <v>1</v>
      </c>
      <c r="C560" s="47">
        <v>4</v>
      </c>
      <c r="D560" s="47">
        <v>4</v>
      </c>
      <c r="E560" s="48">
        <v>8</v>
      </c>
      <c r="F560" s="42">
        <v>4</v>
      </c>
      <c r="G560" s="42">
        <v>2</v>
      </c>
      <c r="H560" s="42">
        <v>1</v>
      </c>
      <c r="I560" s="42">
        <v>4</v>
      </c>
      <c r="J560" s="49" t="s">
        <v>477</v>
      </c>
      <c r="K560" s="50">
        <v>1562</v>
      </c>
      <c r="L560" s="50">
        <v>592.02</v>
      </c>
      <c r="M560" s="50">
        <v>1077.01</v>
      </c>
      <c r="N560" s="50">
        <v>3231.0299999999997</v>
      </c>
      <c r="O560" s="122">
        <v>0.03</v>
      </c>
      <c r="P560" s="50">
        <v>96.93</v>
      </c>
      <c r="Q560" s="50">
        <v>3327.9599999999996</v>
      </c>
      <c r="R560" s="101">
        <v>3.5000000000000003E-2</v>
      </c>
      <c r="S560" s="50">
        <v>116.47</v>
      </c>
      <c r="T560" s="50">
        <v>3444.4299999999994</v>
      </c>
    </row>
    <row r="561" spans="1:20" ht="15.75" x14ac:dyDescent="0.25">
      <c r="A561" s="45"/>
      <c r="B561" s="46">
        <v>1</v>
      </c>
      <c r="C561" s="47">
        <v>4</v>
      </c>
      <c r="D561" s="47">
        <v>4</v>
      </c>
      <c r="E561" s="48">
        <v>8</v>
      </c>
      <c r="F561" s="42">
        <v>4</v>
      </c>
      <c r="G561" s="42">
        <v>2</v>
      </c>
      <c r="H561" s="42">
        <v>1</v>
      </c>
      <c r="I561" s="42">
        <v>5</v>
      </c>
      <c r="J561" s="49" t="s">
        <v>478</v>
      </c>
      <c r="K561" s="50">
        <v>0</v>
      </c>
      <c r="L561" s="50">
        <v>0</v>
      </c>
      <c r="M561" s="50">
        <v>0</v>
      </c>
      <c r="N561" s="50">
        <v>0</v>
      </c>
      <c r="O561" s="122">
        <v>0.03</v>
      </c>
      <c r="P561" s="50">
        <v>0</v>
      </c>
      <c r="Q561" s="50">
        <v>0</v>
      </c>
      <c r="R561" s="101">
        <v>3.5000000000000003E-2</v>
      </c>
      <c r="S561" s="50">
        <v>0</v>
      </c>
      <c r="T561" s="50">
        <v>0</v>
      </c>
    </row>
    <row r="562" spans="1:20" ht="15.75" x14ac:dyDescent="0.25">
      <c r="A562" s="45"/>
      <c r="B562" s="46">
        <v>1</v>
      </c>
      <c r="C562" s="47">
        <v>4</v>
      </c>
      <c r="D562" s="47">
        <v>4</v>
      </c>
      <c r="E562" s="48">
        <v>8</v>
      </c>
      <c r="F562" s="42">
        <v>4</v>
      </c>
      <c r="G562" s="42">
        <v>2</v>
      </c>
      <c r="H562" s="42">
        <v>1</v>
      </c>
      <c r="I562" s="42">
        <v>6</v>
      </c>
      <c r="J562" s="49" t="s">
        <v>479</v>
      </c>
      <c r="K562" s="50">
        <v>0</v>
      </c>
      <c r="L562" s="50">
        <v>0</v>
      </c>
      <c r="M562" s="50">
        <v>0</v>
      </c>
      <c r="N562" s="50">
        <v>0</v>
      </c>
      <c r="O562" s="122">
        <v>0.03</v>
      </c>
      <c r="P562" s="50">
        <v>0</v>
      </c>
      <c r="Q562" s="50">
        <v>0</v>
      </c>
      <c r="R562" s="101">
        <v>3.5000000000000003E-2</v>
      </c>
      <c r="S562" s="50">
        <v>0</v>
      </c>
      <c r="T562" s="50">
        <v>0</v>
      </c>
    </row>
    <row r="563" spans="1:20" ht="15.75" x14ac:dyDescent="0.25">
      <c r="A563" s="45"/>
      <c r="B563" s="46">
        <v>1</v>
      </c>
      <c r="C563" s="47">
        <v>4</v>
      </c>
      <c r="D563" s="47">
        <v>4</v>
      </c>
      <c r="E563" s="48">
        <v>8</v>
      </c>
      <c r="F563" s="42">
        <v>4</v>
      </c>
      <c r="G563" s="42">
        <v>2</v>
      </c>
      <c r="H563" s="42">
        <v>1</v>
      </c>
      <c r="I563" s="42">
        <v>7</v>
      </c>
      <c r="J563" s="49" t="s">
        <v>480</v>
      </c>
      <c r="K563" s="50">
        <v>0</v>
      </c>
      <c r="L563" s="50">
        <v>0</v>
      </c>
      <c r="M563" s="50">
        <v>0</v>
      </c>
      <c r="N563" s="50">
        <v>0</v>
      </c>
      <c r="O563" s="122">
        <v>0.03</v>
      </c>
      <c r="P563" s="50">
        <v>0</v>
      </c>
      <c r="Q563" s="50">
        <v>0</v>
      </c>
      <c r="R563" s="101">
        <v>3.5000000000000003E-2</v>
      </c>
      <c r="S563" s="50">
        <v>0</v>
      </c>
      <c r="T563" s="50">
        <v>0</v>
      </c>
    </row>
    <row r="564" spans="1:20" ht="15.75" x14ac:dyDescent="0.25">
      <c r="A564" s="45"/>
      <c r="B564" s="39">
        <v>1</v>
      </c>
      <c r="C564" s="40">
        <v>4</v>
      </c>
      <c r="D564" s="40">
        <v>4</v>
      </c>
      <c r="E564" s="41">
        <v>8</v>
      </c>
      <c r="F564" s="55">
        <v>4</v>
      </c>
      <c r="G564" s="55">
        <v>2</v>
      </c>
      <c r="H564" s="55">
        <v>2</v>
      </c>
      <c r="I564" s="42"/>
      <c r="J564" s="43" t="s">
        <v>481</v>
      </c>
      <c r="K564" s="72">
        <v>265.99</v>
      </c>
      <c r="L564" s="72">
        <v>88.66</v>
      </c>
      <c r="M564" s="72">
        <v>177.33</v>
      </c>
      <c r="N564" s="72">
        <v>531.98</v>
      </c>
      <c r="O564" s="104"/>
      <c r="P564" s="72">
        <v>15.95</v>
      </c>
      <c r="Q564" s="72">
        <v>547.93000000000006</v>
      </c>
      <c r="R564" s="104"/>
      <c r="S564" s="72">
        <v>19.170000000000002</v>
      </c>
      <c r="T564" s="72">
        <v>567.1</v>
      </c>
    </row>
    <row r="565" spans="1:20" ht="15.75" x14ac:dyDescent="0.25">
      <c r="A565" s="45"/>
      <c r="B565" s="46">
        <v>1</v>
      </c>
      <c r="C565" s="47">
        <v>4</v>
      </c>
      <c r="D565" s="47">
        <v>4</v>
      </c>
      <c r="E565" s="48">
        <v>8</v>
      </c>
      <c r="F565" s="42">
        <v>4</v>
      </c>
      <c r="G565" s="42">
        <v>2</v>
      </c>
      <c r="H565" s="42">
        <v>2</v>
      </c>
      <c r="I565" s="42">
        <v>1</v>
      </c>
      <c r="J565" s="49" t="s">
        <v>482</v>
      </c>
      <c r="K565" s="50">
        <v>265.99</v>
      </c>
      <c r="L565" s="50">
        <v>88.66</v>
      </c>
      <c r="M565" s="50">
        <v>177.33</v>
      </c>
      <c r="N565" s="50">
        <v>531.98</v>
      </c>
      <c r="O565" s="122">
        <v>0.03</v>
      </c>
      <c r="P565" s="50">
        <v>15.95</v>
      </c>
      <c r="Q565" s="50">
        <v>547.93000000000006</v>
      </c>
      <c r="R565" s="101">
        <v>3.5000000000000003E-2</v>
      </c>
      <c r="S565" s="50">
        <v>19.170000000000002</v>
      </c>
      <c r="T565" s="50">
        <v>567.1</v>
      </c>
    </row>
    <row r="566" spans="1:20" ht="15.75" x14ac:dyDescent="0.25">
      <c r="A566" s="45"/>
      <c r="B566" s="46">
        <v>1</v>
      </c>
      <c r="C566" s="47">
        <v>4</v>
      </c>
      <c r="D566" s="47">
        <v>4</v>
      </c>
      <c r="E566" s="48">
        <v>8</v>
      </c>
      <c r="F566" s="42">
        <v>4</v>
      </c>
      <c r="G566" s="42">
        <v>2</v>
      </c>
      <c r="H566" s="42">
        <v>2</v>
      </c>
      <c r="I566" s="42">
        <v>2</v>
      </c>
      <c r="J566" s="49" t="s">
        <v>483</v>
      </c>
      <c r="K566" s="50">
        <v>0</v>
      </c>
      <c r="L566" s="50">
        <v>0</v>
      </c>
      <c r="M566" s="50">
        <v>0</v>
      </c>
      <c r="N566" s="50">
        <v>0</v>
      </c>
      <c r="O566" s="122">
        <v>0.03</v>
      </c>
      <c r="P566" s="50">
        <v>0</v>
      </c>
      <c r="Q566" s="50">
        <v>0</v>
      </c>
      <c r="R566" s="101">
        <v>3.5000000000000003E-2</v>
      </c>
      <c r="S566" s="50">
        <v>0</v>
      </c>
      <c r="T566" s="50">
        <v>0</v>
      </c>
    </row>
    <row r="567" spans="1:20" ht="15.75" x14ac:dyDescent="0.25">
      <c r="A567" s="45"/>
      <c r="B567" s="46">
        <v>1</v>
      </c>
      <c r="C567" s="47">
        <v>4</v>
      </c>
      <c r="D567" s="47">
        <v>4</v>
      </c>
      <c r="E567" s="48">
        <v>8</v>
      </c>
      <c r="F567" s="42">
        <v>4</v>
      </c>
      <c r="G567" s="42">
        <v>2</v>
      </c>
      <c r="H567" s="42">
        <v>2</v>
      </c>
      <c r="I567" s="42">
        <v>3</v>
      </c>
      <c r="J567" s="49" t="s">
        <v>484</v>
      </c>
      <c r="K567" s="50">
        <v>0</v>
      </c>
      <c r="L567" s="50">
        <v>0</v>
      </c>
      <c r="M567" s="50">
        <v>0</v>
      </c>
      <c r="N567" s="50">
        <v>0</v>
      </c>
      <c r="O567" s="122">
        <v>0.03</v>
      </c>
      <c r="P567" s="50">
        <v>0</v>
      </c>
      <c r="Q567" s="50">
        <v>0</v>
      </c>
      <c r="R567" s="101">
        <v>3.5000000000000003E-2</v>
      </c>
      <c r="S567" s="50">
        <v>0</v>
      </c>
      <c r="T567" s="50">
        <v>0</v>
      </c>
    </row>
    <row r="568" spans="1:20" ht="15.75" x14ac:dyDescent="0.25">
      <c r="A568" s="45"/>
      <c r="B568" s="46">
        <v>1</v>
      </c>
      <c r="C568" s="47">
        <v>4</v>
      </c>
      <c r="D568" s="47">
        <v>4</v>
      </c>
      <c r="E568" s="48">
        <v>8</v>
      </c>
      <c r="F568" s="42">
        <v>4</v>
      </c>
      <c r="G568" s="42">
        <v>2</v>
      </c>
      <c r="H568" s="42">
        <v>2</v>
      </c>
      <c r="I568" s="42">
        <v>4</v>
      </c>
      <c r="J568" s="49" t="s">
        <v>485</v>
      </c>
      <c r="K568" s="50">
        <v>0</v>
      </c>
      <c r="L568" s="50">
        <v>0</v>
      </c>
      <c r="M568" s="50">
        <v>0</v>
      </c>
      <c r="N568" s="50">
        <v>0</v>
      </c>
      <c r="O568" s="122">
        <v>0.03</v>
      </c>
      <c r="P568" s="50">
        <v>0</v>
      </c>
      <c r="Q568" s="50">
        <v>0</v>
      </c>
      <c r="R568" s="101">
        <v>3.5000000000000003E-2</v>
      </c>
      <c r="S568" s="50">
        <v>0</v>
      </c>
      <c r="T568" s="50">
        <v>0</v>
      </c>
    </row>
    <row r="569" spans="1:20" ht="15.75" x14ac:dyDescent="0.25">
      <c r="A569" s="45"/>
      <c r="B569" s="39">
        <v>1</v>
      </c>
      <c r="C569" s="40">
        <v>4</v>
      </c>
      <c r="D569" s="40">
        <v>4</v>
      </c>
      <c r="E569" s="41">
        <v>8</v>
      </c>
      <c r="F569" s="55">
        <v>4</v>
      </c>
      <c r="G569" s="55">
        <v>2</v>
      </c>
      <c r="H569" s="55">
        <v>3</v>
      </c>
      <c r="I569" s="42"/>
      <c r="J569" s="43" t="s">
        <v>486</v>
      </c>
      <c r="K569" s="72">
        <v>0</v>
      </c>
      <c r="L569" s="72">
        <v>0</v>
      </c>
      <c r="M569" s="72">
        <v>0</v>
      </c>
      <c r="N569" s="72">
        <v>0</v>
      </c>
      <c r="O569" s="104"/>
      <c r="P569" s="72">
        <v>0</v>
      </c>
      <c r="Q569" s="72">
        <v>0</v>
      </c>
      <c r="R569" s="104"/>
      <c r="S569" s="72">
        <v>0</v>
      </c>
      <c r="T569" s="72">
        <v>0</v>
      </c>
    </row>
    <row r="570" spans="1:20" ht="15.75" x14ac:dyDescent="0.25">
      <c r="A570" s="45"/>
      <c r="B570" s="46">
        <v>1</v>
      </c>
      <c r="C570" s="47">
        <v>4</v>
      </c>
      <c r="D570" s="47">
        <v>4</v>
      </c>
      <c r="E570" s="48">
        <v>8</v>
      </c>
      <c r="F570" s="42">
        <v>4</v>
      </c>
      <c r="G570" s="42">
        <v>2</v>
      </c>
      <c r="H570" s="42">
        <v>3</v>
      </c>
      <c r="I570" s="42">
        <v>1</v>
      </c>
      <c r="J570" s="49" t="s">
        <v>482</v>
      </c>
      <c r="K570" s="50">
        <v>0</v>
      </c>
      <c r="L570" s="50">
        <v>0</v>
      </c>
      <c r="M570" s="50">
        <v>0</v>
      </c>
      <c r="N570" s="50">
        <v>0</v>
      </c>
      <c r="O570" s="122">
        <v>0.03</v>
      </c>
      <c r="P570" s="50">
        <v>0</v>
      </c>
      <c r="Q570" s="50">
        <v>0</v>
      </c>
      <c r="R570" s="101">
        <v>3.5000000000000003E-2</v>
      </c>
      <c r="S570" s="50">
        <v>0</v>
      </c>
      <c r="T570" s="50">
        <v>0</v>
      </c>
    </row>
    <row r="571" spans="1:20" ht="15.75" x14ac:dyDescent="0.25">
      <c r="A571" s="45"/>
      <c r="B571" s="46">
        <v>1</v>
      </c>
      <c r="C571" s="47">
        <v>4</v>
      </c>
      <c r="D571" s="47">
        <v>4</v>
      </c>
      <c r="E571" s="48">
        <v>8</v>
      </c>
      <c r="F571" s="42">
        <v>4</v>
      </c>
      <c r="G571" s="42">
        <v>2</v>
      </c>
      <c r="H571" s="42">
        <v>3</v>
      </c>
      <c r="I571" s="42">
        <v>2</v>
      </c>
      <c r="J571" s="49" t="s">
        <v>483</v>
      </c>
      <c r="K571" s="50">
        <v>0</v>
      </c>
      <c r="L571" s="50">
        <v>0</v>
      </c>
      <c r="M571" s="50">
        <v>0</v>
      </c>
      <c r="N571" s="50">
        <v>0</v>
      </c>
      <c r="O571" s="122">
        <v>0.03</v>
      </c>
      <c r="P571" s="50">
        <v>0</v>
      </c>
      <c r="Q571" s="50">
        <v>0</v>
      </c>
      <c r="R571" s="101">
        <v>3.5000000000000003E-2</v>
      </c>
      <c r="S571" s="50">
        <v>0</v>
      </c>
      <c r="T571" s="50">
        <v>0</v>
      </c>
    </row>
    <row r="572" spans="1:20" ht="15.75" x14ac:dyDescent="0.25">
      <c r="A572" s="45"/>
      <c r="B572" s="46">
        <v>1</v>
      </c>
      <c r="C572" s="47">
        <v>4</v>
      </c>
      <c r="D572" s="47">
        <v>4</v>
      </c>
      <c r="E572" s="48">
        <v>8</v>
      </c>
      <c r="F572" s="42">
        <v>4</v>
      </c>
      <c r="G572" s="42">
        <v>2</v>
      </c>
      <c r="H572" s="42">
        <v>3</v>
      </c>
      <c r="I572" s="42">
        <v>3</v>
      </c>
      <c r="J572" s="49" t="s">
        <v>484</v>
      </c>
      <c r="K572" s="50">
        <v>0</v>
      </c>
      <c r="L572" s="50">
        <v>0</v>
      </c>
      <c r="M572" s="50">
        <v>0</v>
      </c>
      <c r="N572" s="50">
        <v>0</v>
      </c>
      <c r="O572" s="122">
        <v>0.03</v>
      </c>
      <c r="P572" s="50">
        <v>0</v>
      </c>
      <c r="Q572" s="50">
        <v>0</v>
      </c>
      <c r="R572" s="101">
        <v>3.5000000000000003E-2</v>
      </c>
      <c r="S572" s="50">
        <v>0</v>
      </c>
      <c r="T572" s="50">
        <v>0</v>
      </c>
    </row>
    <row r="573" spans="1:20" ht="15.75" x14ac:dyDescent="0.25">
      <c r="A573" s="45"/>
      <c r="B573" s="46">
        <v>1</v>
      </c>
      <c r="C573" s="47">
        <v>4</v>
      </c>
      <c r="D573" s="47">
        <v>4</v>
      </c>
      <c r="E573" s="48">
        <v>8</v>
      </c>
      <c r="F573" s="42">
        <v>4</v>
      </c>
      <c r="G573" s="42">
        <v>2</v>
      </c>
      <c r="H573" s="42">
        <v>3</v>
      </c>
      <c r="I573" s="42">
        <v>4</v>
      </c>
      <c r="J573" s="49" t="s">
        <v>485</v>
      </c>
      <c r="K573" s="50">
        <v>0</v>
      </c>
      <c r="L573" s="50">
        <v>0</v>
      </c>
      <c r="M573" s="50">
        <v>0</v>
      </c>
      <c r="N573" s="50">
        <v>0</v>
      </c>
      <c r="O573" s="122">
        <v>0.03</v>
      </c>
      <c r="P573" s="50">
        <v>0</v>
      </c>
      <c r="Q573" s="50">
        <v>0</v>
      </c>
      <c r="R573" s="101">
        <v>3.5000000000000003E-2</v>
      </c>
      <c r="S573" s="50">
        <v>0</v>
      </c>
      <c r="T573" s="50">
        <v>0</v>
      </c>
    </row>
    <row r="574" spans="1:20" ht="38.25" x14ac:dyDescent="0.25">
      <c r="A574" s="123" t="s">
        <v>487</v>
      </c>
      <c r="B574" s="124">
        <v>1</v>
      </c>
      <c r="C574" s="125">
        <v>4</v>
      </c>
      <c r="D574" s="125">
        <v>4</v>
      </c>
      <c r="E574" s="126">
        <v>9</v>
      </c>
      <c r="F574" s="127"/>
      <c r="G574" s="127"/>
      <c r="H574" s="131"/>
      <c r="I574" s="131"/>
      <c r="J574" s="147" t="s">
        <v>488</v>
      </c>
      <c r="K574" s="144">
        <v>316557.91000000009</v>
      </c>
      <c r="L574" s="144">
        <v>40490.118888888886</v>
      </c>
      <c r="M574" s="144">
        <v>42426.736000000004</v>
      </c>
      <c r="N574" s="144">
        <v>399474.76488888892</v>
      </c>
      <c r="O574" s="137"/>
      <c r="P574" s="144">
        <v>11983.859999999999</v>
      </c>
      <c r="Q574" s="144">
        <v>411458.62488888885</v>
      </c>
      <c r="R574" s="137"/>
      <c r="S574" s="144">
        <v>14400.730000000003</v>
      </c>
      <c r="T574" s="144">
        <v>425859.35488888889</v>
      </c>
    </row>
    <row r="575" spans="1:20" ht="15.75" x14ac:dyDescent="0.25">
      <c r="A575" s="54">
        <v>1</v>
      </c>
      <c r="B575" s="39">
        <v>1</v>
      </c>
      <c r="C575" s="40">
        <v>4</v>
      </c>
      <c r="D575" s="40">
        <v>4</v>
      </c>
      <c r="E575" s="41">
        <v>9</v>
      </c>
      <c r="F575" s="55">
        <v>1</v>
      </c>
      <c r="G575" s="55"/>
      <c r="H575" s="42"/>
      <c r="I575" s="42"/>
      <c r="J575" s="43" t="s">
        <v>489</v>
      </c>
      <c r="K575" s="72">
        <v>95105.98000000001</v>
      </c>
      <c r="L575" s="72">
        <v>15850.99666666667</v>
      </c>
      <c r="M575" s="72">
        <v>12680.797333333334</v>
      </c>
      <c r="N575" s="72">
        <v>123637.774</v>
      </c>
      <c r="O575" s="104"/>
      <c r="P575" s="72">
        <v>3709.07</v>
      </c>
      <c r="Q575" s="72">
        <v>127346.84400000001</v>
      </c>
      <c r="R575" s="104"/>
      <c r="S575" s="72">
        <v>4457.09</v>
      </c>
      <c r="T575" s="72">
        <v>131803.93400000001</v>
      </c>
    </row>
    <row r="576" spans="1:20" ht="25.5" x14ac:dyDescent="0.25">
      <c r="A576" s="45"/>
      <c r="B576" s="39">
        <v>1</v>
      </c>
      <c r="C576" s="40">
        <v>4</v>
      </c>
      <c r="D576" s="40">
        <v>4</v>
      </c>
      <c r="E576" s="41">
        <v>9</v>
      </c>
      <c r="F576" s="55">
        <v>1</v>
      </c>
      <c r="G576" s="55">
        <v>1</v>
      </c>
      <c r="H576" s="42"/>
      <c r="I576" s="42"/>
      <c r="J576" s="57" t="s">
        <v>490</v>
      </c>
      <c r="K576" s="72">
        <v>24572.93</v>
      </c>
      <c r="L576" s="72">
        <v>4095.4883333333337</v>
      </c>
      <c r="M576" s="72">
        <v>3276.3906666666662</v>
      </c>
      <c r="N576" s="72">
        <v>31944.809000000001</v>
      </c>
      <c r="O576" s="104"/>
      <c r="P576" s="72">
        <v>958.32</v>
      </c>
      <c r="Q576" s="72">
        <v>32903.129000000001</v>
      </c>
      <c r="R576" s="104"/>
      <c r="S576" s="72">
        <v>1151.58</v>
      </c>
      <c r="T576" s="72">
        <v>34054.709000000003</v>
      </c>
    </row>
    <row r="577" spans="1:20" ht="15.75" x14ac:dyDescent="0.25">
      <c r="A577" s="45"/>
      <c r="B577" s="46">
        <v>1</v>
      </c>
      <c r="C577" s="47">
        <v>4</v>
      </c>
      <c r="D577" s="47">
        <v>4</v>
      </c>
      <c r="E577" s="48">
        <v>9</v>
      </c>
      <c r="F577" s="42">
        <v>1</v>
      </c>
      <c r="G577" s="42">
        <v>1</v>
      </c>
      <c r="H577" s="42">
        <v>1</v>
      </c>
      <c r="I577" s="42"/>
      <c r="J577" s="49" t="s">
        <v>491</v>
      </c>
      <c r="K577" s="50">
        <v>724.54</v>
      </c>
      <c r="L577" s="50">
        <v>120.75666666666666</v>
      </c>
      <c r="M577" s="50">
        <v>96.60533333333332</v>
      </c>
      <c r="N577" s="50">
        <v>941.90199999999993</v>
      </c>
      <c r="O577" s="122">
        <v>0.03</v>
      </c>
      <c r="P577" s="50">
        <v>28.25</v>
      </c>
      <c r="Q577" s="50">
        <v>970.15199999999993</v>
      </c>
      <c r="R577" s="101">
        <v>3.5000000000000003E-2</v>
      </c>
      <c r="S577" s="50">
        <v>33.950000000000003</v>
      </c>
      <c r="T577" s="50">
        <v>1004.102</v>
      </c>
    </row>
    <row r="578" spans="1:20" ht="15.75" x14ac:dyDescent="0.25">
      <c r="A578" s="45"/>
      <c r="B578" s="46">
        <v>1</v>
      </c>
      <c r="C578" s="47">
        <v>4</v>
      </c>
      <c r="D578" s="47">
        <v>4</v>
      </c>
      <c r="E578" s="48">
        <v>9</v>
      </c>
      <c r="F578" s="42">
        <v>1</v>
      </c>
      <c r="G578" s="42">
        <v>1</v>
      </c>
      <c r="H578" s="42">
        <v>2</v>
      </c>
      <c r="I578" s="42"/>
      <c r="J578" s="49" t="s">
        <v>492</v>
      </c>
      <c r="K578" s="50">
        <v>3272.46</v>
      </c>
      <c r="L578" s="50">
        <v>545.41</v>
      </c>
      <c r="M578" s="50">
        <v>436.32799999999997</v>
      </c>
      <c r="N578" s="50">
        <v>4254.1980000000003</v>
      </c>
      <c r="O578" s="122">
        <v>0.03</v>
      </c>
      <c r="P578" s="50">
        <v>127.62</v>
      </c>
      <c r="Q578" s="50">
        <v>4381.8180000000002</v>
      </c>
      <c r="R578" s="101">
        <v>3.5000000000000003E-2</v>
      </c>
      <c r="S578" s="50">
        <v>153.36000000000001</v>
      </c>
      <c r="T578" s="50">
        <v>4535.1779999999999</v>
      </c>
    </row>
    <row r="579" spans="1:20" ht="15.75" x14ac:dyDescent="0.25">
      <c r="A579" s="45"/>
      <c r="B579" s="46">
        <v>1</v>
      </c>
      <c r="C579" s="47">
        <v>4</v>
      </c>
      <c r="D579" s="47">
        <v>4</v>
      </c>
      <c r="E579" s="48">
        <v>9</v>
      </c>
      <c r="F579" s="42">
        <v>1</v>
      </c>
      <c r="G579" s="42">
        <v>1</v>
      </c>
      <c r="H579" s="42">
        <v>3</v>
      </c>
      <c r="I579" s="42"/>
      <c r="J579" s="49" t="s">
        <v>493</v>
      </c>
      <c r="K579" s="50">
        <v>10381.09</v>
      </c>
      <c r="L579" s="50">
        <v>1730.1816666666666</v>
      </c>
      <c r="M579" s="50">
        <v>1384.1453333333332</v>
      </c>
      <c r="N579" s="50">
        <v>13495.417000000001</v>
      </c>
      <c r="O579" s="122">
        <v>0.03</v>
      </c>
      <c r="P579" s="50">
        <v>404.86</v>
      </c>
      <c r="Q579" s="50">
        <v>13900.277000000002</v>
      </c>
      <c r="R579" s="101">
        <v>3.5000000000000003E-2</v>
      </c>
      <c r="S579" s="50">
        <v>486.5</v>
      </c>
      <c r="T579" s="50">
        <v>14386.777000000002</v>
      </c>
    </row>
    <row r="580" spans="1:20" ht="29.25" customHeight="1" x14ac:dyDescent="0.25">
      <c r="A580" s="45"/>
      <c r="B580" s="46">
        <v>1</v>
      </c>
      <c r="C580" s="47">
        <v>4</v>
      </c>
      <c r="D580" s="47">
        <v>4</v>
      </c>
      <c r="E580" s="48">
        <v>9</v>
      </c>
      <c r="F580" s="42">
        <v>1</v>
      </c>
      <c r="G580" s="42">
        <v>1</v>
      </c>
      <c r="H580" s="42">
        <v>4</v>
      </c>
      <c r="I580" s="42"/>
      <c r="J580" s="61" t="s">
        <v>494</v>
      </c>
      <c r="K580" s="50">
        <v>672.66</v>
      </c>
      <c r="L580" s="50">
        <v>112.11</v>
      </c>
      <c r="M580" s="50">
        <v>89.687999999999988</v>
      </c>
      <c r="N580" s="50">
        <v>874.45799999999997</v>
      </c>
      <c r="O580" s="122">
        <v>0.03</v>
      </c>
      <c r="P580" s="50">
        <v>26.23</v>
      </c>
      <c r="Q580" s="50">
        <v>900.68799999999999</v>
      </c>
      <c r="R580" s="101">
        <v>3.5000000000000003E-2</v>
      </c>
      <c r="S580" s="50">
        <v>31.52</v>
      </c>
      <c r="T580" s="50">
        <v>932.20799999999997</v>
      </c>
    </row>
    <row r="581" spans="1:20" ht="15.75" x14ac:dyDescent="0.25">
      <c r="A581" s="45"/>
      <c r="B581" s="46">
        <v>1</v>
      </c>
      <c r="C581" s="47">
        <v>4</v>
      </c>
      <c r="D581" s="47">
        <v>4</v>
      </c>
      <c r="E581" s="48">
        <v>9</v>
      </c>
      <c r="F581" s="42">
        <v>1</v>
      </c>
      <c r="G581" s="42">
        <v>1</v>
      </c>
      <c r="H581" s="42">
        <v>5</v>
      </c>
      <c r="I581" s="42"/>
      <c r="J581" s="49" t="s">
        <v>495</v>
      </c>
      <c r="K581" s="50">
        <v>0</v>
      </c>
      <c r="L581" s="50">
        <v>0</v>
      </c>
      <c r="M581" s="50">
        <v>0</v>
      </c>
      <c r="N581" s="50">
        <v>0</v>
      </c>
      <c r="O581" s="122">
        <v>0.03</v>
      </c>
      <c r="P581" s="50">
        <v>0</v>
      </c>
      <c r="Q581" s="50">
        <v>0</v>
      </c>
      <c r="R581" s="101">
        <v>3.5000000000000003E-2</v>
      </c>
      <c r="S581" s="50">
        <v>0</v>
      </c>
      <c r="T581" s="50">
        <v>0</v>
      </c>
    </row>
    <row r="582" spans="1:20" ht="15.75" x14ac:dyDescent="0.25">
      <c r="A582" s="45"/>
      <c r="B582" s="46">
        <v>1</v>
      </c>
      <c r="C582" s="47">
        <v>4</v>
      </c>
      <c r="D582" s="47">
        <v>4</v>
      </c>
      <c r="E582" s="48">
        <v>9</v>
      </c>
      <c r="F582" s="42">
        <v>1</v>
      </c>
      <c r="G582" s="42">
        <v>1</v>
      </c>
      <c r="H582" s="42">
        <v>6</v>
      </c>
      <c r="I582" s="42"/>
      <c r="J582" s="49" t="s">
        <v>1280</v>
      </c>
      <c r="K582" s="50">
        <v>9522.18</v>
      </c>
      <c r="L582" s="50">
        <v>1587.03</v>
      </c>
      <c r="M582" s="50">
        <v>1269.624</v>
      </c>
      <c r="N582" s="50">
        <v>12378.834000000001</v>
      </c>
      <c r="O582" s="122">
        <v>0.03</v>
      </c>
      <c r="P582" s="50">
        <v>371.36</v>
      </c>
      <c r="Q582" s="50">
        <v>12750.194000000001</v>
      </c>
      <c r="R582" s="101">
        <v>3.5000000000000003E-2</v>
      </c>
      <c r="S582" s="50">
        <v>446.25</v>
      </c>
      <c r="T582" s="50">
        <v>13196.444000000001</v>
      </c>
    </row>
    <row r="583" spans="1:20" ht="15.75" x14ac:dyDescent="0.25">
      <c r="A583" s="45"/>
      <c r="B583" s="46">
        <v>1</v>
      </c>
      <c r="C583" s="47">
        <v>4</v>
      </c>
      <c r="D583" s="47">
        <v>4</v>
      </c>
      <c r="E583" s="48">
        <v>9</v>
      </c>
      <c r="F583" s="42">
        <v>1</v>
      </c>
      <c r="G583" s="42">
        <v>1</v>
      </c>
      <c r="H583" s="42">
        <v>7</v>
      </c>
      <c r="I583" s="42"/>
      <c r="J583" s="49" t="s">
        <v>496</v>
      </c>
      <c r="K583" s="50">
        <v>0</v>
      </c>
      <c r="L583" s="50">
        <v>0</v>
      </c>
      <c r="M583" s="50">
        <v>0</v>
      </c>
      <c r="N583" s="50">
        <v>0</v>
      </c>
      <c r="O583" s="122">
        <v>0.03</v>
      </c>
      <c r="P583" s="50">
        <v>0</v>
      </c>
      <c r="Q583" s="50">
        <v>0</v>
      </c>
      <c r="R583" s="101">
        <v>3.5000000000000003E-2</v>
      </c>
      <c r="S583" s="50">
        <v>0</v>
      </c>
      <c r="T583" s="50">
        <v>0</v>
      </c>
    </row>
    <row r="584" spans="1:20" ht="25.5" x14ac:dyDescent="0.25">
      <c r="A584" s="45"/>
      <c r="B584" s="39">
        <v>1</v>
      </c>
      <c r="C584" s="40">
        <v>4</v>
      </c>
      <c r="D584" s="40">
        <v>4</v>
      </c>
      <c r="E584" s="41">
        <v>9</v>
      </c>
      <c r="F584" s="55">
        <v>1</v>
      </c>
      <c r="G584" s="55">
        <v>2</v>
      </c>
      <c r="H584" s="42"/>
      <c r="I584" s="42"/>
      <c r="J584" s="57" t="s">
        <v>497</v>
      </c>
      <c r="K584" s="72">
        <v>70533.050000000017</v>
      </c>
      <c r="L584" s="72">
        <v>11755.508333333335</v>
      </c>
      <c r="M584" s="72">
        <v>9404.4066666666677</v>
      </c>
      <c r="N584" s="72">
        <v>91692.964999999997</v>
      </c>
      <c r="O584" s="104"/>
      <c r="P584" s="72">
        <v>2750.75</v>
      </c>
      <c r="Q584" s="72">
        <v>94443.715000000011</v>
      </c>
      <c r="R584" s="104"/>
      <c r="S584" s="72">
        <v>3305.5099999999998</v>
      </c>
      <c r="T584" s="72">
        <v>97749.225000000006</v>
      </c>
    </row>
    <row r="585" spans="1:20" ht="31.5" customHeight="1" x14ac:dyDescent="0.25">
      <c r="A585" s="45"/>
      <c r="B585" s="46">
        <v>1</v>
      </c>
      <c r="C585" s="47">
        <v>4</v>
      </c>
      <c r="D585" s="47">
        <v>4</v>
      </c>
      <c r="E585" s="48">
        <v>9</v>
      </c>
      <c r="F585" s="42">
        <v>1</v>
      </c>
      <c r="G585" s="42">
        <v>2</v>
      </c>
      <c r="H585" s="42">
        <v>3</v>
      </c>
      <c r="I585" s="42"/>
      <c r="J585" s="61" t="s">
        <v>1281</v>
      </c>
      <c r="K585" s="50">
        <v>11697.05</v>
      </c>
      <c r="L585" s="50">
        <v>1949.5083333333332</v>
      </c>
      <c r="M585" s="50">
        <v>1559.6066666666666</v>
      </c>
      <c r="N585" s="50">
        <v>15206.164999999999</v>
      </c>
      <c r="O585" s="122">
        <v>0.03</v>
      </c>
      <c r="P585" s="50">
        <v>456.18</v>
      </c>
      <c r="Q585" s="50">
        <v>15662.344999999999</v>
      </c>
      <c r="R585" s="101">
        <v>3.5000000000000003E-2</v>
      </c>
      <c r="S585" s="50">
        <v>548.17999999999995</v>
      </c>
      <c r="T585" s="50">
        <v>16210.525</v>
      </c>
    </row>
    <row r="586" spans="1:20" ht="15.75" x14ac:dyDescent="0.25">
      <c r="A586" s="45"/>
      <c r="B586" s="46">
        <v>1</v>
      </c>
      <c r="C586" s="47">
        <v>4</v>
      </c>
      <c r="D586" s="47">
        <v>4</v>
      </c>
      <c r="E586" s="48">
        <v>9</v>
      </c>
      <c r="F586" s="42">
        <v>1</v>
      </c>
      <c r="G586" s="42">
        <v>2</v>
      </c>
      <c r="H586" s="42">
        <v>2</v>
      </c>
      <c r="I586" s="42"/>
      <c r="J586" s="49" t="s">
        <v>1282</v>
      </c>
      <c r="K586" s="50">
        <v>6267.37</v>
      </c>
      <c r="L586" s="50">
        <v>1044.5616666666667</v>
      </c>
      <c r="M586" s="50">
        <v>835.64933333333329</v>
      </c>
      <c r="N586" s="50">
        <v>8147.5810000000001</v>
      </c>
      <c r="O586" s="122">
        <v>0.03</v>
      </c>
      <c r="P586" s="50">
        <v>244.42</v>
      </c>
      <c r="Q586" s="50">
        <v>8392.0010000000002</v>
      </c>
      <c r="R586" s="101">
        <v>3.5000000000000003E-2</v>
      </c>
      <c r="S586" s="50">
        <v>293.72000000000003</v>
      </c>
      <c r="T586" s="50">
        <v>8685.7209999999995</v>
      </c>
    </row>
    <row r="587" spans="1:20" ht="27.75" customHeight="1" x14ac:dyDescent="0.25">
      <c r="A587" s="45"/>
      <c r="B587" s="46">
        <v>1</v>
      </c>
      <c r="C587" s="47">
        <v>4</v>
      </c>
      <c r="D587" s="47">
        <v>4</v>
      </c>
      <c r="E587" s="48">
        <v>9</v>
      </c>
      <c r="F587" s="42">
        <v>1</v>
      </c>
      <c r="G587" s="42">
        <v>2</v>
      </c>
      <c r="H587" s="42">
        <v>3</v>
      </c>
      <c r="I587" s="42"/>
      <c r="J587" s="61" t="s">
        <v>1280</v>
      </c>
      <c r="K587" s="50">
        <v>2023.79</v>
      </c>
      <c r="L587" s="50">
        <v>337.29833333333335</v>
      </c>
      <c r="M587" s="50">
        <v>269.83866666666665</v>
      </c>
      <c r="N587" s="50">
        <v>2630.9269999999997</v>
      </c>
      <c r="O587" s="122">
        <v>0.03</v>
      </c>
      <c r="P587" s="50">
        <v>78.92</v>
      </c>
      <c r="Q587" s="50">
        <v>2709.8469999999998</v>
      </c>
      <c r="R587" s="101">
        <v>3.5000000000000003E-2</v>
      </c>
      <c r="S587" s="50">
        <v>94.84</v>
      </c>
      <c r="T587" s="50">
        <v>2804.6869999999999</v>
      </c>
    </row>
    <row r="588" spans="1:20" ht="15.75" x14ac:dyDescent="0.25">
      <c r="A588" s="45"/>
      <c r="B588" s="46">
        <v>1</v>
      </c>
      <c r="C588" s="47">
        <v>4</v>
      </c>
      <c r="D588" s="47">
        <v>4</v>
      </c>
      <c r="E588" s="48">
        <v>9</v>
      </c>
      <c r="F588" s="42">
        <v>1</v>
      </c>
      <c r="G588" s="42">
        <v>2</v>
      </c>
      <c r="H588" s="42">
        <v>4</v>
      </c>
      <c r="I588" s="42"/>
      <c r="J588" s="49" t="s">
        <v>1283</v>
      </c>
      <c r="K588" s="50">
        <v>49487.08</v>
      </c>
      <c r="L588" s="50">
        <v>8247.8466666666664</v>
      </c>
      <c r="M588" s="50">
        <v>6598.2773333333344</v>
      </c>
      <c r="N588" s="50">
        <v>64333.203999999998</v>
      </c>
      <c r="O588" s="122">
        <v>0.03</v>
      </c>
      <c r="P588" s="50">
        <v>1929.99</v>
      </c>
      <c r="Q588" s="50">
        <v>66263.194000000003</v>
      </c>
      <c r="R588" s="101">
        <v>3.5000000000000003E-2</v>
      </c>
      <c r="S588" s="50">
        <v>2319.21</v>
      </c>
      <c r="T588" s="50">
        <v>68582.40400000001</v>
      </c>
    </row>
    <row r="589" spans="1:20" ht="15.75" x14ac:dyDescent="0.25">
      <c r="A589" s="45"/>
      <c r="B589" s="46">
        <v>1</v>
      </c>
      <c r="C589" s="47">
        <v>4</v>
      </c>
      <c r="D589" s="47">
        <v>4</v>
      </c>
      <c r="E589" s="48">
        <v>9</v>
      </c>
      <c r="F589" s="42">
        <v>1</v>
      </c>
      <c r="G589" s="42">
        <v>2</v>
      </c>
      <c r="H589" s="42">
        <v>4</v>
      </c>
      <c r="I589" s="42"/>
      <c r="J589" s="49" t="s">
        <v>1284</v>
      </c>
      <c r="K589" s="50">
        <v>517.52</v>
      </c>
      <c r="L589" s="50">
        <v>86.25333333333333</v>
      </c>
      <c r="M589" s="50">
        <v>69.002666666666656</v>
      </c>
      <c r="N589" s="50">
        <v>672.77599999999995</v>
      </c>
      <c r="O589" s="122">
        <v>0.03</v>
      </c>
      <c r="P589" s="50">
        <v>20.18</v>
      </c>
      <c r="Q589" s="50">
        <v>692.9559999999999</v>
      </c>
      <c r="R589" s="101">
        <v>3.5000000000000003E-2</v>
      </c>
      <c r="S589" s="50">
        <v>24.25</v>
      </c>
      <c r="T589" s="50">
        <v>717.2059999999999</v>
      </c>
    </row>
    <row r="590" spans="1:20" ht="15.75" x14ac:dyDescent="0.25">
      <c r="A590" s="45"/>
      <c r="B590" s="46">
        <v>1</v>
      </c>
      <c r="C590" s="47">
        <v>4</v>
      </c>
      <c r="D590" s="47">
        <v>4</v>
      </c>
      <c r="E590" s="48">
        <v>9</v>
      </c>
      <c r="F590" s="42">
        <v>1</v>
      </c>
      <c r="G590" s="42">
        <v>2</v>
      </c>
      <c r="H590" s="42">
        <v>5</v>
      </c>
      <c r="I590" s="42"/>
      <c r="J590" s="49" t="s">
        <v>1285</v>
      </c>
      <c r="K590" s="50">
        <v>540.24</v>
      </c>
      <c r="L590" s="50">
        <v>90.04</v>
      </c>
      <c r="M590" s="50">
        <v>72.031999999999996</v>
      </c>
      <c r="N590" s="50">
        <v>702.31200000000001</v>
      </c>
      <c r="O590" s="122">
        <v>0.03</v>
      </c>
      <c r="P590" s="50">
        <v>21.06</v>
      </c>
      <c r="Q590" s="50">
        <v>723.37199999999996</v>
      </c>
      <c r="R590" s="101">
        <v>3.5000000000000003E-2</v>
      </c>
      <c r="S590" s="50">
        <v>25.31</v>
      </c>
      <c r="T590" s="50">
        <v>748.6819999999999</v>
      </c>
    </row>
    <row r="591" spans="1:20" ht="15.75" x14ac:dyDescent="0.25">
      <c r="A591" s="54">
        <v>2</v>
      </c>
      <c r="B591" s="39">
        <v>1</v>
      </c>
      <c r="C591" s="40">
        <v>4</v>
      </c>
      <c r="D591" s="40">
        <v>4</v>
      </c>
      <c r="E591" s="41">
        <v>9</v>
      </c>
      <c r="F591" s="55">
        <v>2</v>
      </c>
      <c r="G591" s="42"/>
      <c r="H591" s="42"/>
      <c r="I591" s="42"/>
      <c r="J591" s="43" t="s">
        <v>498</v>
      </c>
      <c r="K591" s="72">
        <v>671.22</v>
      </c>
      <c r="L591" s="72">
        <v>223.74</v>
      </c>
      <c r="M591" s="72">
        <v>447.48</v>
      </c>
      <c r="N591" s="72">
        <v>1342.44</v>
      </c>
      <c r="O591" s="104"/>
      <c r="P591" s="72">
        <v>40.270000000000003</v>
      </c>
      <c r="Q591" s="72">
        <v>1382.71</v>
      </c>
      <c r="R591" s="104"/>
      <c r="S591" s="72">
        <v>48.39</v>
      </c>
      <c r="T591" s="72">
        <v>1431.1000000000001</v>
      </c>
    </row>
    <row r="592" spans="1:20" ht="15.75" x14ac:dyDescent="0.25">
      <c r="A592" s="45"/>
      <c r="B592" s="46">
        <v>1</v>
      </c>
      <c r="C592" s="47">
        <v>4</v>
      </c>
      <c r="D592" s="47">
        <v>4</v>
      </c>
      <c r="E592" s="48">
        <v>9</v>
      </c>
      <c r="F592" s="42">
        <v>2</v>
      </c>
      <c r="G592" s="42">
        <v>1</v>
      </c>
      <c r="H592" s="42"/>
      <c r="I592" s="42"/>
      <c r="J592" s="49" t="s">
        <v>499</v>
      </c>
      <c r="K592" s="50">
        <v>0</v>
      </c>
      <c r="L592" s="50">
        <v>0</v>
      </c>
      <c r="M592" s="50">
        <v>0</v>
      </c>
      <c r="N592" s="50">
        <v>0</v>
      </c>
      <c r="O592" s="122">
        <v>0.03</v>
      </c>
      <c r="P592" s="50">
        <v>0</v>
      </c>
      <c r="Q592" s="50">
        <v>0</v>
      </c>
      <c r="R592" s="101">
        <v>3.5000000000000003E-2</v>
      </c>
      <c r="S592" s="50">
        <v>0</v>
      </c>
      <c r="T592" s="50">
        <v>0</v>
      </c>
    </row>
    <row r="593" spans="1:20" ht="15.75" x14ac:dyDescent="0.25">
      <c r="A593" s="45"/>
      <c r="B593" s="46">
        <v>1</v>
      </c>
      <c r="C593" s="47">
        <v>4</v>
      </c>
      <c r="D593" s="47">
        <v>4</v>
      </c>
      <c r="E593" s="48">
        <v>9</v>
      </c>
      <c r="F593" s="42">
        <v>2</v>
      </c>
      <c r="G593" s="42">
        <v>2</v>
      </c>
      <c r="H593" s="42"/>
      <c r="I593" s="42"/>
      <c r="J593" s="49" t="s">
        <v>500</v>
      </c>
      <c r="K593" s="50">
        <v>0</v>
      </c>
      <c r="L593" s="50">
        <v>0</v>
      </c>
      <c r="M593" s="50">
        <v>0</v>
      </c>
      <c r="N593" s="50">
        <v>0</v>
      </c>
      <c r="O593" s="122">
        <v>0.03</v>
      </c>
      <c r="P593" s="50">
        <v>0</v>
      </c>
      <c r="Q593" s="50">
        <v>0</v>
      </c>
      <c r="R593" s="101">
        <v>3.5000000000000003E-2</v>
      </c>
      <c r="S593" s="50">
        <v>0</v>
      </c>
      <c r="T593" s="50">
        <v>0</v>
      </c>
    </row>
    <row r="594" spans="1:20" ht="15.75" x14ac:dyDescent="0.25">
      <c r="A594" s="45"/>
      <c r="B594" s="46">
        <v>1</v>
      </c>
      <c r="C594" s="47">
        <v>4</v>
      </c>
      <c r="D594" s="47">
        <v>4</v>
      </c>
      <c r="E594" s="48">
        <v>9</v>
      </c>
      <c r="F594" s="42">
        <v>2</v>
      </c>
      <c r="G594" s="42">
        <v>3</v>
      </c>
      <c r="H594" s="42"/>
      <c r="I594" s="42"/>
      <c r="J594" s="49" t="s">
        <v>501</v>
      </c>
      <c r="K594" s="50">
        <v>0</v>
      </c>
      <c r="L594" s="50">
        <v>0</v>
      </c>
      <c r="M594" s="50">
        <v>0</v>
      </c>
      <c r="N594" s="50">
        <v>0</v>
      </c>
      <c r="O594" s="122">
        <v>0.03</v>
      </c>
      <c r="P594" s="50">
        <v>0</v>
      </c>
      <c r="Q594" s="50">
        <v>0</v>
      </c>
      <c r="R594" s="101">
        <v>3.5000000000000003E-2</v>
      </c>
      <c r="S594" s="50">
        <v>0</v>
      </c>
      <c r="T594" s="50">
        <v>0</v>
      </c>
    </row>
    <row r="595" spans="1:20" ht="15.75" x14ac:dyDescent="0.25">
      <c r="A595" s="45"/>
      <c r="B595" s="46">
        <v>1</v>
      </c>
      <c r="C595" s="47">
        <v>4</v>
      </c>
      <c r="D595" s="47">
        <v>4</v>
      </c>
      <c r="E595" s="48">
        <v>9</v>
      </c>
      <c r="F595" s="42">
        <v>2</v>
      </c>
      <c r="G595" s="42">
        <v>4</v>
      </c>
      <c r="H595" s="42"/>
      <c r="I595" s="42"/>
      <c r="J595" s="49" t="s">
        <v>502</v>
      </c>
      <c r="K595" s="50">
        <v>0</v>
      </c>
      <c r="L595" s="50">
        <v>0</v>
      </c>
      <c r="M595" s="50">
        <v>0</v>
      </c>
      <c r="N595" s="50">
        <v>0</v>
      </c>
      <c r="O595" s="122">
        <v>0.03</v>
      </c>
      <c r="P595" s="50">
        <v>0</v>
      </c>
      <c r="Q595" s="50">
        <v>0</v>
      </c>
      <c r="R595" s="101">
        <v>3.5000000000000003E-2</v>
      </c>
      <c r="S595" s="50">
        <v>0</v>
      </c>
      <c r="T595" s="50">
        <v>0</v>
      </c>
    </row>
    <row r="596" spans="1:20" ht="15.75" x14ac:dyDescent="0.25">
      <c r="A596" s="45"/>
      <c r="B596" s="46">
        <v>1</v>
      </c>
      <c r="C596" s="47">
        <v>4</v>
      </c>
      <c r="D596" s="47">
        <v>4</v>
      </c>
      <c r="E596" s="48">
        <v>9</v>
      </c>
      <c r="F596" s="42">
        <v>2</v>
      </c>
      <c r="G596" s="42">
        <v>5</v>
      </c>
      <c r="H596" s="42"/>
      <c r="I596" s="42"/>
      <c r="J596" s="49" t="s">
        <v>406</v>
      </c>
      <c r="K596" s="50">
        <v>0</v>
      </c>
      <c r="L596" s="50">
        <v>0</v>
      </c>
      <c r="M596" s="50">
        <v>0</v>
      </c>
      <c r="N596" s="50">
        <v>0</v>
      </c>
      <c r="O596" s="122">
        <v>0.03</v>
      </c>
      <c r="P596" s="50">
        <v>0</v>
      </c>
      <c r="Q596" s="50">
        <v>0</v>
      </c>
      <c r="R596" s="101">
        <v>3.5000000000000003E-2</v>
      </c>
      <c r="S596" s="50">
        <v>0</v>
      </c>
      <c r="T596" s="50">
        <v>0</v>
      </c>
    </row>
    <row r="597" spans="1:20" ht="15.75" x14ac:dyDescent="0.25">
      <c r="A597" s="45"/>
      <c r="B597" s="46">
        <v>1</v>
      </c>
      <c r="C597" s="47">
        <v>4</v>
      </c>
      <c r="D597" s="47">
        <v>4</v>
      </c>
      <c r="E597" s="48">
        <v>9</v>
      </c>
      <c r="F597" s="42">
        <v>2</v>
      </c>
      <c r="G597" s="42">
        <v>6</v>
      </c>
      <c r="H597" s="42"/>
      <c r="I597" s="42"/>
      <c r="J597" s="49" t="s">
        <v>503</v>
      </c>
      <c r="K597" s="50">
        <v>0</v>
      </c>
      <c r="L597" s="50">
        <v>0</v>
      </c>
      <c r="M597" s="50">
        <v>0</v>
      </c>
      <c r="N597" s="50">
        <v>0</v>
      </c>
      <c r="O597" s="122">
        <v>0.03</v>
      </c>
      <c r="P597" s="50">
        <v>0</v>
      </c>
      <c r="Q597" s="50">
        <v>0</v>
      </c>
      <c r="R597" s="101">
        <v>3.5000000000000003E-2</v>
      </c>
      <c r="S597" s="50">
        <v>0</v>
      </c>
      <c r="T597" s="50">
        <v>0</v>
      </c>
    </row>
    <row r="598" spans="1:20" ht="15.75" x14ac:dyDescent="0.25">
      <c r="A598" s="45"/>
      <c r="B598" s="46">
        <v>1</v>
      </c>
      <c r="C598" s="47">
        <v>4</v>
      </c>
      <c r="D598" s="47">
        <v>4</v>
      </c>
      <c r="E598" s="48">
        <v>9</v>
      </c>
      <c r="F598" s="42">
        <v>2</v>
      </c>
      <c r="G598" s="42">
        <v>7</v>
      </c>
      <c r="H598" s="42"/>
      <c r="I598" s="42"/>
      <c r="J598" s="49" t="s">
        <v>504</v>
      </c>
      <c r="K598" s="50">
        <v>671.22</v>
      </c>
      <c r="L598" s="50">
        <v>223.74</v>
      </c>
      <c r="M598" s="50">
        <v>447.48</v>
      </c>
      <c r="N598" s="50">
        <v>1342.44</v>
      </c>
      <c r="O598" s="122">
        <v>0.03</v>
      </c>
      <c r="P598" s="50">
        <v>40.270000000000003</v>
      </c>
      <c r="Q598" s="50">
        <v>1382.71</v>
      </c>
      <c r="R598" s="101">
        <v>3.5000000000000003E-2</v>
      </c>
      <c r="S598" s="50">
        <v>48.39</v>
      </c>
      <c r="T598" s="50">
        <v>1431.1000000000001</v>
      </c>
    </row>
    <row r="599" spans="1:20" ht="15.75" x14ac:dyDescent="0.25">
      <c r="A599" s="54"/>
      <c r="B599" s="39">
        <v>1</v>
      </c>
      <c r="C599" s="40">
        <v>4</v>
      </c>
      <c r="D599" s="40">
        <v>4</v>
      </c>
      <c r="E599" s="41">
        <v>9</v>
      </c>
      <c r="F599" s="55">
        <v>2</v>
      </c>
      <c r="G599" s="55">
        <v>8</v>
      </c>
      <c r="H599" s="42"/>
      <c r="I599" s="42"/>
      <c r="J599" s="43" t="s">
        <v>242</v>
      </c>
      <c r="K599" s="72">
        <v>0</v>
      </c>
      <c r="L599" s="72">
        <v>0</v>
      </c>
      <c r="M599" s="72">
        <v>0</v>
      </c>
      <c r="N599" s="72">
        <v>0</v>
      </c>
      <c r="O599" s="104"/>
      <c r="P599" s="72">
        <v>0</v>
      </c>
      <c r="Q599" s="72">
        <v>0</v>
      </c>
      <c r="R599" s="104"/>
      <c r="S599" s="72">
        <v>0</v>
      </c>
      <c r="T599" s="72">
        <v>0</v>
      </c>
    </row>
    <row r="600" spans="1:20" ht="15.75" x14ac:dyDescent="0.25">
      <c r="A600" s="45"/>
      <c r="B600" s="46">
        <v>1</v>
      </c>
      <c r="C600" s="47">
        <v>4</v>
      </c>
      <c r="D600" s="47">
        <v>4</v>
      </c>
      <c r="E600" s="48">
        <v>9</v>
      </c>
      <c r="F600" s="42">
        <v>2</v>
      </c>
      <c r="G600" s="42">
        <v>8</v>
      </c>
      <c r="H600" s="42">
        <v>1</v>
      </c>
      <c r="I600" s="42"/>
      <c r="J600" s="49" t="s">
        <v>505</v>
      </c>
      <c r="K600" s="50">
        <v>0</v>
      </c>
      <c r="L600" s="50">
        <v>0</v>
      </c>
      <c r="M600" s="50">
        <v>0</v>
      </c>
      <c r="N600" s="50">
        <v>0</v>
      </c>
      <c r="O600" s="122">
        <v>0.03</v>
      </c>
      <c r="P600" s="50">
        <v>0</v>
      </c>
      <c r="Q600" s="50">
        <v>0</v>
      </c>
      <c r="R600" s="101">
        <v>3.5000000000000003E-2</v>
      </c>
      <c r="S600" s="50">
        <v>0</v>
      </c>
      <c r="T600" s="50">
        <v>0</v>
      </c>
    </row>
    <row r="601" spans="1:20" ht="15.75" x14ac:dyDescent="0.25">
      <c r="A601" s="45"/>
      <c r="B601" s="46">
        <v>1</v>
      </c>
      <c r="C601" s="47">
        <v>4</v>
      </c>
      <c r="D601" s="47">
        <v>4</v>
      </c>
      <c r="E601" s="48">
        <v>9</v>
      </c>
      <c r="F601" s="42">
        <v>2</v>
      </c>
      <c r="G601" s="42">
        <v>8</v>
      </c>
      <c r="H601" s="42">
        <v>2</v>
      </c>
      <c r="I601" s="42"/>
      <c r="J601" s="49" t="s">
        <v>506</v>
      </c>
      <c r="K601" s="50">
        <v>0</v>
      </c>
      <c r="L601" s="50">
        <v>0</v>
      </c>
      <c r="M601" s="50">
        <v>0</v>
      </c>
      <c r="N601" s="50">
        <v>0</v>
      </c>
      <c r="O601" s="122">
        <v>0.03</v>
      </c>
      <c r="P601" s="50">
        <v>0</v>
      </c>
      <c r="Q601" s="50">
        <v>0</v>
      </c>
      <c r="R601" s="101">
        <v>3.5000000000000003E-2</v>
      </c>
      <c r="S601" s="50">
        <v>0</v>
      </c>
      <c r="T601" s="50">
        <v>0</v>
      </c>
    </row>
    <row r="602" spans="1:20" ht="15.75" x14ac:dyDescent="0.25">
      <c r="A602" s="54"/>
      <c r="B602" s="39">
        <v>1</v>
      </c>
      <c r="C602" s="40">
        <v>4</v>
      </c>
      <c r="D602" s="40">
        <v>4</v>
      </c>
      <c r="E602" s="41">
        <v>9</v>
      </c>
      <c r="F602" s="55">
        <v>2</v>
      </c>
      <c r="G602" s="55">
        <v>9</v>
      </c>
      <c r="H602" s="42"/>
      <c r="I602" s="42"/>
      <c r="J602" s="43" t="s">
        <v>507</v>
      </c>
      <c r="K602" s="72">
        <v>0</v>
      </c>
      <c r="L602" s="72">
        <v>0</v>
      </c>
      <c r="M602" s="72">
        <v>0</v>
      </c>
      <c r="N602" s="72">
        <v>0</v>
      </c>
      <c r="O602" s="104"/>
      <c r="P602" s="72">
        <v>0</v>
      </c>
      <c r="Q602" s="72">
        <v>0</v>
      </c>
      <c r="R602" s="104"/>
      <c r="S602" s="72">
        <v>0</v>
      </c>
      <c r="T602" s="72">
        <v>0</v>
      </c>
    </row>
    <row r="603" spans="1:20" ht="15.75" x14ac:dyDescent="0.25">
      <c r="A603" s="45"/>
      <c r="B603" s="46">
        <v>1</v>
      </c>
      <c r="C603" s="47">
        <v>4</v>
      </c>
      <c r="D603" s="47">
        <v>4</v>
      </c>
      <c r="E603" s="48">
        <v>9</v>
      </c>
      <c r="F603" s="42">
        <v>2</v>
      </c>
      <c r="G603" s="42">
        <v>9</v>
      </c>
      <c r="H603" s="42">
        <v>1</v>
      </c>
      <c r="I603" s="42"/>
      <c r="J603" s="49" t="s">
        <v>508</v>
      </c>
      <c r="K603" s="50">
        <v>0</v>
      </c>
      <c r="L603" s="50">
        <v>0</v>
      </c>
      <c r="M603" s="50">
        <v>0</v>
      </c>
      <c r="N603" s="50">
        <v>0</v>
      </c>
      <c r="O603" s="122">
        <v>0.03</v>
      </c>
      <c r="P603" s="50">
        <v>0</v>
      </c>
      <c r="Q603" s="50">
        <v>0</v>
      </c>
      <c r="R603" s="101">
        <v>3.5000000000000003E-2</v>
      </c>
      <c r="S603" s="50">
        <v>0</v>
      </c>
      <c r="T603" s="50">
        <v>0</v>
      </c>
    </row>
    <row r="604" spans="1:20" ht="25.5" x14ac:dyDescent="0.25">
      <c r="A604" s="56">
        <v>3</v>
      </c>
      <c r="B604" s="39">
        <v>1</v>
      </c>
      <c r="C604" s="40">
        <v>4</v>
      </c>
      <c r="D604" s="40">
        <v>4</v>
      </c>
      <c r="E604" s="41">
        <v>9</v>
      </c>
      <c r="F604" s="55">
        <v>3</v>
      </c>
      <c r="G604" s="42"/>
      <c r="H604" s="42"/>
      <c r="I604" s="42"/>
      <c r="J604" s="57" t="s">
        <v>509</v>
      </c>
      <c r="K604" s="72">
        <v>1042.27</v>
      </c>
      <c r="L604" s="72">
        <v>0</v>
      </c>
      <c r="M604" s="72">
        <v>0</v>
      </c>
      <c r="N604" s="72">
        <v>1042.27</v>
      </c>
      <c r="O604" s="104"/>
      <c r="P604" s="72">
        <v>31.26</v>
      </c>
      <c r="Q604" s="72">
        <v>1073.53</v>
      </c>
      <c r="R604" s="104"/>
      <c r="S604" s="72">
        <v>37.57</v>
      </c>
      <c r="T604" s="72">
        <v>1111.0999999999999</v>
      </c>
    </row>
    <row r="605" spans="1:20" ht="15.75" x14ac:dyDescent="0.25">
      <c r="A605" s="45"/>
      <c r="B605" s="46">
        <v>1</v>
      </c>
      <c r="C605" s="47">
        <v>4</v>
      </c>
      <c r="D605" s="47">
        <v>4</v>
      </c>
      <c r="E605" s="48">
        <v>9</v>
      </c>
      <c r="F605" s="42">
        <v>3</v>
      </c>
      <c r="G605" s="42">
        <v>1</v>
      </c>
      <c r="H605" s="42"/>
      <c r="I605" s="42"/>
      <c r="J605" s="49" t="s">
        <v>510</v>
      </c>
      <c r="K605" s="50">
        <v>0</v>
      </c>
      <c r="L605" s="50">
        <v>0</v>
      </c>
      <c r="M605" s="50">
        <v>0</v>
      </c>
      <c r="N605" s="50">
        <v>0</v>
      </c>
      <c r="O605" s="122">
        <v>0.03</v>
      </c>
      <c r="P605" s="50">
        <v>0</v>
      </c>
      <c r="Q605" s="50">
        <v>0</v>
      </c>
      <c r="R605" s="101">
        <v>3.5000000000000003E-2</v>
      </c>
      <c r="S605" s="50">
        <v>0</v>
      </c>
      <c r="T605" s="50">
        <v>0</v>
      </c>
    </row>
    <row r="606" spans="1:20" ht="15.75" x14ac:dyDescent="0.25">
      <c r="A606" s="45"/>
      <c r="B606" s="46">
        <v>1</v>
      </c>
      <c r="C606" s="47">
        <v>4</v>
      </c>
      <c r="D606" s="47">
        <v>4</v>
      </c>
      <c r="E606" s="48">
        <v>9</v>
      </c>
      <c r="F606" s="42">
        <v>3</v>
      </c>
      <c r="G606" s="42">
        <v>2</v>
      </c>
      <c r="H606" s="42"/>
      <c r="I606" s="42"/>
      <c r="J606" s="49" t="s">
        <v>511</v>
      </c>
      <c r="K606" s="50">
        <v>0</v>
      </c>
      <c r="L606" s="50">
        <v>0</v>
      </c>
      <c r="M606" s="50">
        <v>0</v>
      </c>
      <c r="N606" s="50">
        <v>0</v>
      </c>
      <c r="O606" s="122">
        <v>0.03</v>
      </c>
      <c r="P606" s="50">
        <v>0</v>
      </c>
      <c r="Q606" s="50">
        <v>0</v>
      </c>
      <c r="R606" s="101">
        <v>3.5000000000000003E-2</v>
      </c>
      <c r="S606" s="50">
        <v>0</v>
      </c>
      <c r="T606" s="50">
        <v>0</v>
      </c>
    </row>
    <row r="607" spans="1:20" ht="15.75" x14ac:dyDescent="0.25">
      <c r="A607" s="45"/>
      <c r="B607" s="46">
        <v>1</v>
      </c>
      <c r="C607" s="47">
        <v>4</v>
      </c>
      <c r="D607" s="47">
        <v>4</v>
      </c>
      <c r="E607" s="48">
        <v>9</v>
      </c>
      <c r="F607" s="42">
        <v>3</v>
      </c>
      <c r="G607" s="42">
        <v>3</v>
      </c>
      <c r="H607" s="42"/>
      <c r="I607" s="42"/>
      <c r="J607" s="49" t="s">
        <v>512</v>
      </c>
      <c r="K607" s="50">
        <v>1042.27</v>
      </c>
      <c r="L607" s="50">
        <v>0</v>
      </c>
      <c r="M607" s="50">
        <v>0</v>
      </c>
      <c r="N607" s="50">
        <v>1042.27</v>
      </c>
      <c r="O607" s="122">
        <v>0.03</v>
      </c>
      <c r="P607" s="50">
        <v>31.26</v>
      </c>
      <c r="Q607" s="50">
        <v>1073.53</v>
      </c>
      <c r="R607" s="101">
        <v>3.5000000000000003E-2</v>
      </c>
      <c r="S607" s="50">
        <v>37.57</v>
      </c>
      <c r="T607" s="50">
        <v>1111.0999999999999</v>
      </c>
    </row>
    <row r="608" spans="1:20" ht="15.75" x14ac:dyDescent="0.25">
      <c r="A608" s="45"/>
      <c r="B608" s="46">
        <v>1</v>
      </c>
      <c r="C608" s="47">
        <v>4</v>
      </c>
      <c r="D608" s="47">
        <v>4</v>
      </c>
      <c r="E608" s="48">
        <v>9</v>
      </c>
      <c r="F608" s="42">
        <v>3</v>
      </c>
      <c r="G608" s="42">
        <v>4</v>
      </c>
      <c r="H608" s="42"/>
      <c r="I608" s="42"/>
      <c r="J608" s="49" t="s">
        <v>513</v>
      </c>
      <c r="K608" s="50">
        <v>0</v>
      </c>
      <c r="L608" s="50">
        <v>0</v>
      </c>
      <c r="M608" s="50">
        <v>0</v>
      </c>
      <c r="N608" s="50">
        <v>0</v>
      </c>
      <c r="O608" s="122">
        <v>0.03</v>
      </c>
      <c r="P608" s="50">
        <v>0</v>
      </c>
      <c r="Q608" s="50">
        <v>0</v>
      </c>
      <c r="R608" s="101">
        <v>3.5000000000000003E-2</v>
      </c>
      <c r="S608" s="50">
        <v>0</v>
      </c>
      <c r="T608" s="50">
        <v>0</v>
      </c>
    </row>
    <row r="609" spans="1:20" ht="38.25" x14ac:dyDescent="0.25">
      <c r="A609" s="56">
        <v>4</v>
      </c>
      <c r="B609" s="39">
        <v>1</v>
      </c>
      <c r="C609" s="40">
        <v>4</v>
      </c>
      <c r="D609" s="40">
        <v>4</v>
      </c>
      <c r="E609" s="41">
        <v>9</v>
      </c>
      <c r="F609" s="55">
        <v>4</v>
      </c>
      <c r="G609" s="42"/>
      <c r="H609" s="42"/>
      <c r="I609" s="42"/>
      <c r="J609" s="57" t="s">
        <v>514</v>
      </c>
      <c r="K609" s="72">
        <v>0</v>
      </c>
      <c r="L609" s="72">
        <v>0</v>
      </c>
      <c r="M609" s="72">
        <v>0</v>
      </c>
      <c r="N609" s="72">
        <v>0</v>
      </c>
      <c r="O609" s="104"/>
      <c r="P609" s="72">
        <v>0</v>
      </c>
      <c r="Q609" s="72">
        <v>0</v>
      </c>
      <c r="R609" s="104"/>
      <c r="S609" s="72">
        <v>0</v>
      </c>
      <c r="T609" s="72">
        <v>0</v>
      </c>
    </row>
    <row r="610" spans="1:20" ht="15.75" x14ac:dyDescent="0.25">
      <c r="A610" s="45"/>
      <c r="B610" s="46">
        <v>1</v>
      </c>
      <c r="C610" s="47">
        <v>4</v>
      </c>
      <c r="D610" s="47">
        <v>4</v>
      </c>
      <c r="E610" s="48">
        <v>9</v>
      </c>
      <c r="F610" s="42">
        <v>4</v>
      </c>
      <c r="G610" s="42">
        <v>1</v>
      </c>
      <c r="H610" s="42"/>
      <c r="I610" s="42"/>
      <c r="J610" s="49" t="s">
        <v>510</v>
      </c>
      <c r="K610" s="50">
        <v>0</v>
      </c>
      <c r="L610" s="50">
        <v>0</v>
      </c>
      <c r="M610" s="50">
        <v>0</v>
      </c>
      <c r="N610" s="50">
        <v>0</v>
      </c>
      <c r="O610" s="122">
        <v>0.03</v>
      </c>
      <c r="P610" s="50">
        <v>0</v>
      </c>
      <c r="Q610" s="50">
        <v>0</v>
      </c>
      <c r="R610" s="101">
        <v>3.5000000000000003E-2</v>
      </c>
      <c r="S610" s="50">
        <v>0</v>
      </c>
      <c r="T610" s="50">
        <v>0</v>
      </c>
    </row>
    <row r="611" spans="1:20" ht="15.75" x14ac:dyDescent="0.25">
      <c r="A611" s="45"/>
      <c r="B611" s="46">
        <v>1</v>
      </c>
      <c r="C611" s="47">
        <v>4</v>
      </c>
      <c r="D611" s="47">
        <v>4</v>
      </c>
      <c r="E611" s="48">
        <v>9</v>
      </c>
      <c r="F611" s="42">
        <v>4</v>
      </c>
      <c r="G611" s="42">
        <v>2</v>
      </c>
      <c r="H611" s="42"/>
      <c r="I611" s="42"/>
      <c r="J611" s="49" t="s">
        <v>511</v>
      </c>
      <c r="K611" s="50">
        <v>0</v>
      </c>
      <c r="L611" s="50">
        <v>0</v>
      </c>
      <c r="M611" s="50">
        <v>0</v>
      </c>
      <c r="N611" s="50">
        <v>0</v>
      </c>
      <c r="O611" s="122">
        <v>0.03</v>
      </c>
      <c r="P611" s="50">
        <v>0</v>
      </c>
      <c r="Q611" s="50">
        <v>0</v>
      </c>
      <c r="R611" s="101">
        <v>3.5000000000000003E-2</v>
      </c>
      <c r="S611" s="50">
        <v>0</v>
      </c>
      <c r="T611" s="50">
        <v>0</v>
      </c>
    </row>
    <row r="612" spans="1:20" ht="15.75" x14ac:dyDescent="0.25">
      <c r="A612" s="45"/>
      <c r="B612" s="46">
        <v>1</v>
      </c>
      <c r="C612" s="47">
        <v>4</v>
      </c>
      <c r="D612" s="47">
        <v>4</v>
      </c>
      <c r="E612" s="48">
        <v>9</v>
      </c>
      <c r="F612" s="42">
        <v>4</v>
      </c>
      <c r="G612" s="42">
        <v>3</v>
      </c>
      <c r="H612" s="42"/>
      <c r="I612" s="42"/>
      <c r="J612" s="49" t="s">
        <v>515</v>
      </c>
      <c r="K612" s="50">
        <v>0</v>
      </c>
      <c r="L612" s="50">
        <v>0</v>
      </c>
      <c r="M612" s="50">
        <v>0</v>
      </c>
      <c r="N612" s="50">
        <v>0</v>
      </c>
      <c r="O612" s="122">
        <v>0.03</v>
      </c>
      <c r="P612" s="50">
        <v>0</v>
      </c>
      <c r="Q612" s="50">
        <v>0</v>
      </c>
      <c r="R612" s="101">
        <v>3.5000000000000003E-2</v>
      </c>
      <c r="S612" s="50">
        <v>0</v>
      </c>
      <c r="T612" s="50">
        <v>0</v>
      </c>
    </row>
    <row r="613" spans="1:20" ht="15.75" x14ac:dyDescent="0.25">
      <c r="A613" s="45"/>
      <c r="B613" s="46">
        <v>1</v>
      </c>
      <c r="C613" s="47">
        <v>4</v>
      </c>
      <c r="D613" s="47">
        <v>4</v>
      </c>
      <c r="E613" s="48">
        <v>9</v>
      </c>
      <c r="F613" s="42">
        <v>4</v>
      </c>
      <c r="G613" s="42">
        <v>4</v>
      </c>
      <c r="H613" s="42"/>
      <c r="I613" s="42"/>
      <c r="J613" s="49" t="s">
        <v>516</v>
      </c>
      <c r="K613" s="50">
        <v>0</v>
      </c>
      <c r="L613" s="50">
        <v>0</v>
      </c>
      <c r="M613" s="50">
        <v>0</v>
      </c>
      <c r="N613" s="50">
        <v>0</v>
      </c>
      <c r="O613" s="122">
        <v>0.03</v>
      </c>
      <c r="P613" s="50">
        <v>0</v>
      </c>
      <c r="Q613" s="50">
        <v>0</v>
      </c>
      <c r="R613" s="101">
        <v>3.5000000000000003E-2</v>
      </c>
      <c r="S613" s="50">
        <v>0</v>
      </c>
      <c r="T613" s="50">
        <v>0</v>
      </c>
    </row>
    <row r="614" spans="1:20" ht="38.25" x14ac:dyDescent="0.25">
      <c r="A614" s="56">
        <v>4</v>
      </c>
      <c r="B614" s="39">
        <v>1</v>
      </c>
      <c r="C614" s="40">
        <v>4</v>
      </c>
      <c r="D614" s="40">
        <v>4</v>
      </c>
      <c r="E614" s="41">
        <v>9</v>
      </c>
      <c r="F614" s="55">
        <v>5</v>
      </c>
      <c r="G614" s="42"/>
      <c r="H614" s="42"/>
      <c r="I614" s="42"/>
      <c r="J614" s="57" t="s">
        <v>1286</v>
      </c>
      <c r="K614" s="72">
        <v>219738.44000000006</v>
      </c>
      <c r="L614" s="72">
        <v>24415.382222222219</v>
      </c>
      <c r="M614" s="72">
        <v>29298.458666666673</v>
      </c>
      <c r="N614" s="72">
        <v>273452.28088888893</v>
      </c>
      <c r="O614" s="104"/>
      <c r="P614" s="72">
        <v>8203.2599999999984</v>
      </c>
      <c r="Q614" s="72">
        <v>281655.54088888882</v>
      </c>
      <c r="R614" s="104"/>
      <c r="S614" s="72">
        <v>9857.6800000000021</v>
      </c>
      <c r="T614" s="72">
        <v>291513.22088888887</v>
      </c>
    </row>
    <row r="615" spans="1:20" ht="15.75" x14ac:dyDescent="0.25">
      <c r="A615" s="45"/>
      <c r="B615" s="46"/>
      <c r="C615" s="40">
        <v>4</v>
      </c>
      <c r="D615" s="40">
        <v>4</v>
      </c>
      <c r="E615" s="41">
        <v>9</v>
      </c>
      <c r="F615" s="55">
        <v>5</v>
      </c>
      <c r="G615" s="55">
        <v>1</v>
      </c>
      <c r="H615" s="42"/>
      <c r="I615" s="42"/>
      <c r="J615" s="283" t="s">
        <v>1287</v>
      </c>
      <c r="K615" s="86">
        <v>14495.49</v>
      </c>
      <c r="L615" s="86">
        <v>1610.61</v>
      </c>
      <c r="M615" s="86">
        <v>1932.732</v>
      </c>
      <c r="N615" s="44">
        <v>18038.832000000002</v>
      </c>
      <c r="O615" s="122"/>
      <c r="P615" s="44">
        <v>541.13</v>
      </c>
      <c r="Q615" s="44">
        <v>18579.962</v>
      </c>
      <c r="R615" s="101"/>
      <c r="S615" s="44">
        <v>650.25999999999988</v>
      </c>
      <c r="T615" s="44">
        <v>19230.222000000002</v>
      </c>
    </row>
    <row r="616" spans="1:20" ht="15.75" x14ac:dyDescent="0.25">
      <c r="A616" s="45"/>
      <c r="B616" s="46"/>
      <c r="C616" s="47">
        <v>4</v>
      </c>
      <c r="D616" s="47">
        <v>4</v>
      </c>
      <c r="E616" s="48">
        <v>9</v>
      </c>
      <c r="F616" s="42">
        <v>5</v>
      </c>
      <c r="G616" s="42">
        <v>1</v>
      </c>
      <c r="H616" s="42">
        <v>23</v>
      </c>
      <c r="I616" s="42"/>
      <c r="J616" s="49" t="s">
        <v>1288</v>
      </c>
      <c r="K616" s="50">
        <v>215.65</v>
      </c>
      <c r="L616" s="50">
        <v>23.961111111111112</v>
      </c>
      <c r="M616" s="50">
        <v>28.753333333333334</v>
      </c>
      <c r="N616" s="50">
        <v>268.36444444444447</v>
      </c>
      <c r="O616" s="122">
        <v>0.03</v>
      </c>
      <c r="P616" s="50">
        <v>8.0500000000000007</v>
      </c>
      <c r="Q616" s="50">
        <v>276.41444444444448</v>
      </c>
      <c r="R616" s="101">
        <v>3.5000000000000003E-2</v>
      </c>
      <c r="S616" s="50">
        <v>9.67</v>
      </c>
      <c r="T616" s="50">
        <v>286.0844444444445</v>
      </c>
    </row>
    <row r="617" spans="1:20" ht="15.75" x14ac:dyDescent="0.25">
      <c r="A617" s="45"/>
      <c r="B617" s="46"/>
      <c r="C617" s="47">
        <v>4</v>
      </c>
      <c r="D617" s="47">
        <v>4</v>
      </c>
      <c r="E617" s="48">
        <v>9</v>
      </c>
      <c r="F617" s="42">
        <v>5</v>
      </c>
      <c r="G617" s="42">
        <v>1</v>
      </c>
      <c r="H617" s="42">
        <v>44</v>
      </c>
      <c r="I617" s="42"/>
      <c r="J617" s="49" t="s">
        <v>1289</v>
      </c>
      <c r="K617" s="50">
        <v>2157.44</v>
      </c>
      <c r="L617" s="50">
        <v>239.71555555555554</v>
      </c>
      <c r="M617" s="50">
        <v>287.65866666666665</v>
      </c>
      <c r="N617" s="50">
        <v>2684.8142222222223</v>
      </c>
      <c r="O617" s="122">
        <v>0.03</v>
      </c>
      <c r="P617" s="50">
        <v>80.540000000000006</v>
      </c>
      <c r="Q617" s="50">
        <v>2765.3542222222222</v>
      </c>
      <c r="R617" s="101">
        <v>3.5000000000000003E-2</v>
      </c>
      <c r="S617" s="50">
        <v>96.78</v>
      </c>
      <c r="T617" s="50">
        <v>2862.1342222222224</v>
      </c>
    </row>
    <row r="618" spans="1:20" ht="15.75" x14ac:dyDescent="0.25">
      <c r="A618" s="45"/>
      <c r="B618" s="46"/>
      <c r="C618" s="47">
        <v>4</v>
      </c>
      <c r="D618" s="47">
        <v>4</v>
      </c>
      <c r="E618" s="48">
        <v>9</v>
      </c>
      <c r="F618" s="42">
        <v>5</v>
      </c>
      <c r="G618" s="42">
        <v>1</v>
      </c>
      <c r="H618" s="42">
        <v>58</v>
      </c>
      <c r="I618" s="42"/>
      <c r="J618" s="49" t="s">
        <v>1290</v>
      </c>
      <c r="K618" s="50">
        <v>2028.22</v>
      </c>
      <c r="L618" s="50">
        <v>225.35777777777778</v>
      </c>
      <c r="M618" s="50">
        <v>270.42933333333332</v>
      </c>
      <c r="N618" s="50">
        <v>2524.0071111111115</v>
      </c>
      <c r="O618" s="122">
        <v>0.03</v>
      </c>
      <c r="P618" s="50">
        <v>75.72</v>
      </c>
      <c r="Q618" s="50">
        <v>2599.7271111111113</v>
      </c>
      <c r="R618" s="101">
        <v>3.5000000000000003E-2</v>
      </c>
      <c r="S618" s="50">
        <v>90.99</v>
      </c>
      <c r="T618" s="50">
        <v>2690.7171111111111</v>
      </c>
    </row>
    <row r="619" spans="1:20" ht="15.75" x14ac:dyDescent="0.25">
      <c r="A619" s="45"/>
      <c r="B619" s="46"/>
      <c r="C619" s="47">
        <v>4</v>
      </c>
      <c r="D619" s="47">
        <v>4</v>
      </c>
      <c r="E619" s="48">
        <v>9</v>
      </c>
      <c r="F619" s="42">
        <v>5</v>
      </c>
      <c r="G619" s="42">
        <v>1</v>
      </c>
      <c r="H619" s="42">
        <v>94</v>
      </c>
      <c r="I619" s="42"/>
      <c r="J619" s="49" t="s">
        <v>1291</v>
      </c>
      <c r="K619" s="50">
        <v>468.86</v>
      </c>
      <c r="L619" s="50">
        <v>52.095555555555556</v>
      </c>
      <c r="M619" s="50">
        <v>62.51466666666667</v>
      </c>
      <c r="N619" s="50">
        <v>583.47022222222222</v>
      </c>
      <c r="O619" s="122">
        <v>0.03</v>
      </c>
      <c r="P619" s="50">
        <v>17.5</v>
      </c>
      <c r="Q619" s="50">
        <v>600.97022222222222</v>
      </c>
      <c r="R619" s="101">
        <v>3.5000000000000003E-2</v>
      </c>
      <c r="S619" s="50">
        <v>21.03</v>
      </c>
      <c r="T619" s="50">
        <v>622.00022222222219</v>
      </c>
    </row>
    <row r="620" spans="1:20" ht="15.75" x14ac:dyDescent="0.25">
      <c r="A620" s="45"/>
      <c r="B620" s="46"/>
      <c r="C620" s="47">
        <v>4</v>
      </c>
      <c r="D620" s="47">
        <v>4</v>
      </c>
      <c r="E620" s="48">
        <v>9</v>
      </c>
      <c r="F620" s="42">
        <v>5</v>
      </c>
      <c r="G620" s="42">
        <v>1</v>
      </c>
      <c r="H620" s="42">
        <v>127</v>
      </c>
      <c r="I620" s="42"/>
      <c r="J620" s="49" t="s">
        <v>1292</v>
      </c>
      <c r="K620" s="50">
        <v>1061.54</v>
      </c>
      <c r="L620" s="50">
        <v>117.94888888888887</v>
      </c>
      <c r="M620" s="50">
        <v>141.53866666666667</v>
      </c>
      <c r="N620" s="50">
        <v>1321.0275555555554</v>
      </c>
      <c r="O620" s="122">
        <v>0.03</v>
      </c>
      <c r="P620" s="50">
        <v>39.630000000000003</v>
      </c>
      <c r="Q620" s="50">
        <v>1360.6575555555555</v>
      </c>
      <c r="R620" s="101">
        <v>3.5000000000000003E-2</v>
      </c>
      <c r="S620" s="50">
        <v>47.62</v>
      </c>
      <c r="T620" s="50">
        <v>1408.2775555555554</v>
      </c>
    </row>
    <row r="621" spans="1:20" ht="15.75" x14ac:dyDescent="0.25">
      <c r="A621" s="45"/>
      <c r="B621" s="46"/>
      <c r="C621" s="47">
        <v>4</v>
      </c>
      <c r="D621" s="47">
        <v>4</v>
      </c>
      <c r="E621" s="48">
        <v>9</v>
      </c>
      <c r="F621" s="42">
        <v>5</v>
      </c>
      <c r="G621" s="42">
        <v>1</v>
      </c>
      <c r="H621" s="42">
        <v>128</v>
      </c>
      <c r="I621" s="42"/>
      <c r="J621" s="49" t="s">
        <v>1293</v>
      </c>
      <c r="K621" s="50">
        <v>6742.2</v>
      </c>
      <c r="L621" s="50">
        <v>749.13333333333333</v>
      </c>
      <c r="M621" s="50">
        <v>898.96</v>
      </c>
      <c r="N621" s="50">
        <v>8390.2933333333331</v>
      </c>
      <c r="O621" s="122">
        <v>0.03</v>
      </c>
      <c r="P621" s="50">
        <v>251.7</v>
      </c>
      <c r="Q621" s="50">
        <v>8641.9933333333338</v>
      </c>
      <c r="R621" s="101">
        <v>3.5000000000000003E-2</v>
      </c>
      <c r="S621" s="50">
        <v>302.45999999999998</v>
      </c>
      <c r="T621" s="50">
        <v>8944.4533333333329</v>
      </c>
    </row>
    <row r="622" spans="1:20" ht="15.75" x14ac:dyDescent="0.25">
      <c r="A622" s="45"/>
      <c r="B622" s="46"/>
      <c r="C622" s="47">
        <v>4</v>
      </c>
      <c r="D622" s="47">
        <v>4</v>
      </c>
      <c r="E622" s="48">
        <v>9</v>
      </c>
      <c r="F622" s="42">
        <v>5</v>
      </c>
      <c r="G622" s="42">
        <v>1</v>
      </c>
      <c r="H622" s="42">
        <v>129</v>
      </c>
      <c r="I622" s="42"/>
      <c r="J622" s="49" t="s">
        <v>1294</v>
      </c>
      <c r="K622" s="50">
        <v>875.86</v>
      </c>
      <c r="L622" s="50">
        <v>97.317777777777778</v>
      </c>
      <c r="M622" s="50">
        <v>116.78133333333334</v>
      </c>
      <c r="N622" s="50">
        <v>1089.959111111111</v>
      </c>
      <c r="O622" s="122">
        <v>0.03</v>
      </c>
      <c r="P622" s="50">
        <v>32.69</v>
      </c>
      <c r="Q622" s="50">
        <v>1122.6491111111111</v>
      </c>
      <c r="R622" s="101">
        <v>3.5000000000000003E-2</v>
      </c>
      <c r="S622" s="50">
        <v>39.29</v>
      </c>
      <c r="T622" s="50">
        <v>1161.9391111111111</v>
      </c>
    </row>
    <row r="623" spans="1:20" ht="15.75" x14ac:dyDescent="0.25">
      <c r="A623" s="45"/>
      <c r="B623" s="46"/>
      <c r="C623" s="47">
        <v>4</v>
      </c>
      <c r="D623" s="47">
        <v>4</v>
      </c>
      <c r="E623" s="48">
        <v>9</v>
      </c>
      <c r="F623" s="42">
        <v>5</v>
      </c>
      <c r="G623" s="42">
        <v>1</v>
      </c>
      <c r="H623" s="42">
        <v>130</v>
      </c>
      <c r="I623" s="42"/>
      <c r="J623" s="49" t="s">
        <v>1295</v>
      </c>
      <c r="K623" s="50">
        <v>945.72</v>
      </c>
      <c r="L623" s="50">
        <v>105.08</v>
      </c>
      <c r="M623" s="50">
        <v>126.096</v>
      </c>
      <c r="N623" s="50">
        <v>1176.896</v>
      </c>
      <c r="O623" s="122">
        <v>0.03</v>
      </c>
      <c r="P623" s="50">
        <v>35.299999999999997</v>
      </c>
      <c r="Q623" s="50">
        <v>1212.1959999999999</v>
      </c>
      <c r="R623" s="101">
        <v>3.5000000000000003E-2</v>
      </c>
      <c r="S623" s="50">
        <v>42.42</v>
      </c>
      <c r="T623" s="50">
        <v>1254.616</v>
      </c>
    </row>
    <row r="624" spans="1:20" ht="15.75" x14ac:dyDescent="0.25">
      <c r="A624" s="45"/>
      <c r="B624" s="46"/>
      <c r="C624" s="40">
        <v>4</v>
      </c>
      <c r="D624" s="40">
        <v>4</v>
      </c>
      <c r="E624" s="41">
        <v>9</v>
      </c>
      <c r="F624" s="55">
        <v>5</v>
      </c>
      <c r="G624" s="55">
        <v>2</v>
      </c>
      <c r="H624" s="42"/>
      <c r="I624" s="42"/>
      <c r="J624" s="283" t="s">
        <v>1296</v>
      </c>
      <c r="K624" s="86">
        <v>205242.95000000007</v>
      </c>
      <c r="L624" s="86">
        <v>22804.772222222218</v>
      </c>
      <c r="M624" s="86">
        <v>27365.726666666673</v>
      </c>
      <c r="N624" s="44">
        <v>255413.4488888889</v>
      </c>
      <c r="O624" s="122"/>
      <c r="P624" s="44">
        <v>7662.1299999999992</v>
      </c>
      <c r="Q624" s="44">
        <v>263075.57888888882</v>
      </c>
      <c r="R624" s="101"/>
      <c r="S624" s="44">
        <v>9207.4200000000019</v>
      </c>
      <c r="T624" s="44">
        <v>272282.99888888886</v>
      </c>
    </row>
    <row r="625" spans="1:20" ht="15.75" x14ac:dyDescent="0.25">
      <c r="A625" s="45"/>
      <c r="B625" s="46"/>
      <c r="C625" s="47">
        <v>4</v>
      </c>
      <c r="D625" s="47">
        <v>4</v>
      </c>
      <c r="E625" s="48">
        <v>9</v>
      </c>
      <c r="F625" s="42">
        <v>5</v>
      </c>
      <c r="G625" s="42">
        <v>1</v>
      </c>
      <c r="H625" s="42">
        <v>10</v>
      </c>
      <c r="I625" s="42"/>
      <c r="J625" s="49" t="s">
        <v>1297</v>
      </c>
      <c r="K625" s="50">
        <v>482.52</v>
      </c>
      <c r="L625" s="50">
        <v>53.613333333333337</v>
      </c>
      <c r="M625" s="50">
        <v>64.335999999999999</v>
      </c>
      <c r="N625" s="50">
        <v>600.46933333333334</v>
      </c>
      <c r="O625" s="122">
        <v>0.03</v>
      </c>
      <c r="P625" s="50">
        <v>18.010000000000002</v>
      </c>
      <c r="Q625" s="50">
        <v>618.47933333333333</v>
      </c>
      <c r="R625" s="101">
        <v>3.5000000000000003E-2</v>
      </c>
      <c r="S625" s="50">
        <v>21.64</v>
      </c>
      <c r="T625" s="50">
        <v>640.11933333333332</v>
      </c>
    </row>
    <row r="626" spans="1:20" ht="15.75" x14ac:dyDescent="0.25">
      <c r="A626" s="45"/>
      <c r="B626" s="46"/>
      <c r="C626" s="47">
        <v>4</v>
      </c>
      <c r="D626" s="47">
        <v>4</v>
      </c>
      <c r="E626" s="48">
        <v>9</v>
      </c>
      <c r="F626" s="42">
        <v>5</v>
      </c>
      <c r="G626" s="42">
        <v>1</v>
      </c>
      <c r="H626" s="42">
        <v>28</v>
      </c>
      <c r="I626" s="42"/>
      <c r="J626" s="49" t="s">
        <v>1298</v>
      </c>
      <c r="K626" s="50">
        <v>2218.6799999999998</v>
      </c>
      <c r="L626" s="50">
        <v>246.51999999999998</v>
      </c>
      <c r="M626" s="50">
        <v>295.82400000000001</v>
      </c>
      <c r="N626" s="50">
        <v>2761.0239999999999</v>
      </c>
      <c r="O626" s="122">
        <v>0.03</v>
      </c>
      <c r="P626" s="50">
        <v>82.83</v>
      </c>
      <c r="Q626" s="50">
        <v>2843.8539999999998</v>
      </c>
      <c r="R626" s="101">
        <v>3.5000000000000003E-2</v>
      </c>
      <c r="S626" s="50">
        <v>99.53</v>
      </c>
      <c r="T626" s="50">
        <v>2943.384</v>
      </c>
    </row>
    <row r="627" spans="1:20" ht="15.75" x14ac:dyDescent="0.25">
      <c r="A627" s="45"/>
      <c r="B627" s="46"/>
      <c r="C627" s="47">
        <v>4</v>
      </c>
      <c r="D627" s="47">
        <v>4</v>
      </c>
      <c r="E627" s="48">
        <v>9</v>
      </c>
      <c r="F627" s="42">
        <v>5</v>
      </c>
      <c r="G627" s="42">
        <v>1</v>
      </c>
      <c r="H627" s="42">
        <v>30</v>
      </c>
      <c r="I627" s="42"/>
      <c r="J627" s="49" t="s">
        <v>1299</v>
      </c>
      <c r="K627" s="50">
        <v>1991.51</v>
      </c>
      <c r="L627" s="50">
        <v>221.2788888888889</v>
      </c>
      <c r="M627" s="50">
        <v>265.53466666666668</v>
      </c>
      <c r="N627" s="50">
        <v>2478.3235555555557</v>
      </c>
      <c r="O627" s="122">
        <v>0.03</v>
      </c>
      <c r="P627" s="50">
        <v>74.34</v>
      </c>
      <c r="Q627" s="50">
        <v>2552.6635555555558</v>
      </c>
      <c r="R627" s="101">
        <v>3.5000000000000003E-2</v>
      </c>
      <c r="S627" s="50">
        <v>89.34</v>
      </c>
      <c r="T627" s="50">
        <v>2642.003555555556</v>
      </c>
    </row>
    <row r="628" spans="1:20" ht="15.75" x14ac:dyDescent="0.25">
      <c r="A628" s="45"/>
      <c r="B628" s="46"/>
      <c r="C628" s="47">
        <v>4</v>
      </c>
      <c r="D628" s="47">
        <v>4</v>
      </c>
      <c r="E628" s="48">
        <v>9</v>
      </c>
      <c r="F628" s="42">
        <v>5</v>
      </c>
      <c r="G628" s="42">
        <v>1</v>
      </c>
      <c r="H628" s="42">
        <v>32</v>
      </c>
      <c r="I628" s="42"/>
      <c r="J628" s="49" t="s">
        <v>1300</v>
      </c>
      <c r="K628" s="50">
        <v>1432.75</v>
      </c>
      <c r="L628" s="50">
        <v>159.19444444444443</v>
      </c>
      <c r="M628" s="50">
        <v>191.03333333333333</v>
      </c>
      <c r="N628" s="50">
        <v>1782.9777777777776</v>
      </c>
      <c r="O628" s="122">
        <v>0.03</v>
      </c>
      <c r="P628" s="50">
        <v>53.48</v>
      </c>
      <c r="Q628" s="50">
        <v>1836.4577777777777</v>
      </c>
      <c r="R628" s="101">
        <v>3.5000000000000003E-2</v>
      </c>
      <c r="S628" s="50">
        <v>64.27</v>
      </c>
      <c r="T628" s="50">
        <v>1900.7277777777776</v>
      </c>
    </row>
    <row r="629" spans="1:20" ht="15.75" x14ac:dyDescent="0.25">
      <c r="A629" s="45"/>
      <c r="B629" s="46"/>
      <c r="C629" s="47">
        <v>4</v>
      </c>
      <c r="D629" s="47">
        <v>4</v>
      </c>
      <c r="E629" s="48">
        <v>9</v>
      </c>
      <c r="F629" s="42">
        <v>5</v>
      </c>
      <c r="G629" s="42">
        <v>1</v>
      </c>
      <c r="H629" s="42">
        <v>34</v>
      </c>
      <c r="I629" s="42"/>
      <c r="J629" s="49" t="s">
        <v>1301</v>
      </c>
      <c r="K629" s="50">
        <v>3433.53</v>
      </c>
      <c r="L629" s="50">
        <v>381.50333333333333</v>
      </c>
      <c r="M629" s="50">
        <v>457.80400000000003</v>
      </c>
      <c r="N629" s="50">
        <v>4272.8373333333338</v>
      </c>
      <c r="O629" s="122">
        <v>0.03</v>
      </c>
      <c r="P629" s="50">
        <v>128.18</v>
      </c>
      <c r="Q629" s="50">
        <v>4401.0173333333341</v>
      </c>
      <c r="R629" s="101">
        <v>3.5000000000000003E-2</v>
      </c>
      <c r="S629" s="50">
        <v>154.03</v>
      </c>
      <c r="T629" s="50">
        <v>4555.0473333333339</v>
      </c>
    </row>
    <row r="630" spans="1:20" ht="15.75" x14ac:dyDescent="0.25">
      <c r="A630" s="45"/>
      <c r="B630" s="46"/>
      <c r="C630" s="47">
        <v>4</v>
      </c>
      <c r="D630" s="47">
        <v>4</v>
      </c>
      <c r="E630" s="48">
        <v>9</v>
      </c>
      <c r="F630" s="42">
        <v>5</v>
      </c>
      <c r="G630" s="42">
        <v>1</v>
      </c>
      <c r="H630" s="42">
        <v>36</v>
      </c>
      <c r="I630" s="42"/>
      <c r="J630" s="49" t="s">
        <v>1302</v>
      </c>
      <c r="K630" s="50">
        <v>2848.12</v>
      </c>
      <c r="L630" s="50">
        <v>316.45777777777778</v>
      </c>
      <c r="M630" s="50">
        <v>379.74933333333337</v>
      </c>
      <c r="N630" s="50">
        <v>3544.3271111111108</v>
      </c>
      <c r="O630" s="122">
        <v>0.03</v>
      </c>
      <c r="P630" s="50">
        <v>106.32</v>
      </c>
      <c r="Q630" s="50">
        <v>3650.6471111111109</v>
      </c>
      <c r="R630" s="101">
        <v>3.5000000000000003E-2</v>
      </c>
      <c r="S630" s="50">
        <v>127.77</v>
      </c>
      <c r="T630" s="50">
        <v>3778.4171111111109</v>
      </c>
    </row>
    <row r="631" spans="1:20" ht="15.75" x14ac:dyDescent="0.25">
      <c r="A631" s="45"/>
      <c r="B631" s="46"/>
      <c r="C631" s="47">
        <v>4</v>
      </c>
      <c r="D631" s="47">
        <v>4</v>
      </c>
      <c r="E631" s="48">
        <v>9</v>
      </c>
      <c r="F631" s="42">
        <v>5</v>
      </c>
      <c r="G631" s="42"/>
      <c r="H631" s="42">
        <v>40</v>
      </c>
      <c r="I631" s="42"/>
      <c r="J631" s="49" t="s">
        <v>1303</v>
      </c>
      <c r="K631" s="50">
        <v>3875.94</v>
      </c>
      <c r="L631" s="50">
        <v>430.66</v>
      </c>
      <c r="M631" s="50">
        <v>516.79200000000003</v>
      </c>
      <c r="N631" s="50">
        <v>4823.3920000000007</v>
      </c>
      <c r="O631" s="122">
        <v>0.03</v>
      </c>
      <c r="P631" s="50">
        <v>144.69999999999999</v>
      </c>
      <c r="Q631" s="50">
        <v>4968.0920000000006</v>
      </c>
      <c r="R631" s="101">
        <v>3.5000000000000003E-2</v>
      </c>
      <c r="S631" s="50">
        <v>173.88</v>
      </c>
      <c r="T631" s="50">
        <v>5141.9720000000007</v>
      </c>
    </row>
    <row r="632" spans="1:20" ht="15.75" x14ac:dyDescent="0.25">
      <c r="A632" s="45"/>
      <c r="B632" s="46"/>
      <c r="C632" s="47">
        <v>4</v>
      </c>
      <c r="D632" s="47">
        <v>4</v>
      </c>
      <c r="E632" s="48">
        <v>9</v>
      </c>
      <c r="F632" s="42">
        <v>5</v>
      </c>
      <c r="G632" s="42">
        <v>1</v>
      </c>
      <c r="H632" s="42">
        <v>48</v>
      </c>
      <c r="I632" s="42"/>
      <c r="J632" s="49" t="s">
        <v>1304</v>
      </c>
      <c r="K632" s="50">
        <v>32914.22</v>
      </c>
      <c r="L632" s="50">
        <v>3657.135555555556</v>
      </c>
      <c r="M632" s="50">
        <v>4388.5626666666667</v>
      </c>
      <c r="N632" s="50">
        <v>40959.918222222223</v>
      </c>
      <c r="O632" s="122">
        <v>0.03</v>
      </c>
      <c r="P632" s="50">
        <v>1228.79</v>
      </c>
      <c r="Q632" s="50">
        <v>42188.708222222223</v>
      </c>
      <c r="R632" s="101">
        <v>3.5000000000000003E-2</v>
      </c>
      <c r="S632" s="50">
        <v>1476.6</v>
      </c>
      <c r="T632" s="50">
        <v>43665.308222222222</v>
      </c>
    </row>
    <row r="633" spans="1:20" ht="15.75" x14ac:dyDescent="0.25">
      <c r="A633" s="45"/>
      <c r="B633" s="46"/>
      <c r="C633" s="47">
        <v>4</v>
      </c>
      <c r="D633" s="47">
        <v>4</v>
      </c>
      <c r="E633" s="48">
        <v>9</v>
      </c>
      <c r="F633" s="42">
        <v>5</v>
      </c>
      <c r="G633" s="42">
        <v>1</v>
      </c>
      <c r="H633" s="42">
        <v>51</v>
      </c>
      <c r="I633" s="42"/>
      <c r="J633" s="49" t="s">
        <v>1305</v>
      </c>
      <c r="K633" s="50">
        <v>10072.719999999999</v>
      </c>
      <c r="L633" s="50">
        <v>1119.191111111111</v>
      </c>
      <c r="M633" s="50">
        <v>1343.0293333333332</v>
      </c>
      <c r="N633" s="50">
        <v>12534.940444444444</v>
      </c>
      <c r="O633" s="122">
        <v>0.03</v>
      </c>
      <c r="P633" s="50">
        <v>376.04</v>
      </c>
      <c r="Q633" s="50">
        <v>12910.980444444445</v>
      </c>
      <c r="R633" s="101">
        <v>3.5000000000000003E-2</v>
      </c>
      <c r="S633" s="50">
        <v>451.88</v>
      </c>
      <c r="T633" s="50">
        <v>13362.860444444445</v>
      </c>
    </row>
    <row r="634" spans="1:20" ht="15.75" x14ac:dyDescent="0.25">
      <c r="A634" s="45"/>
      <c r="B634" s="46"/>
      <c r="C634" s="47">
        <v>4</v>
      </c>
      <c r="D634" s="47">
        <v>4</v>
      </c>
      <c r="E634" s="48">
        <v>9</v>
      </c>
      <c r="F634" s="42">
        <v>5</v>
      </c>
      <c r="G634" s="42">
        <v>1</v>
      </c>
      <c r="H634" s="42">
        <v>52</v>
      </c>
      <c r="I634" s="42"/>
      <c r="J634" s="49" t="s">
        <v>1306</v>
      </c>
      <c r="K634" s="50">
        <v>4128.9799999999996</v>
      </c>
      <c r="L634" s="50">
        <v>458.77555555555551</v>
      </c>
      <c r="M634" s="50">
        <v>550.53066666666666</v>
      </c>
      <c r="N634" s="50">
        <v>5138.286222222222</v>
      </c>
      <c r="O634" s="122">
        <v>0.03</v>
      </c>
      <c r="P634" s="50">
        <v>154.13999999999999</v>
      </c>
      <c r="Q634" s="50">
        <v>5292.4262222222223</v>
      </c>
      <c r="R634" s="101">
        <v>3.5000000000000003E-2</v>
      </c>
      <c r="S634" s="50">
        <v>185.23</v>
      </c>
      <c r="T634" s="50">
        <v>5477.6562222222219</v>
      </c>
    </row>
    <row r="635" spans="1:20" ht="15.75" x14ac:dyDescent="0.25">
      <c r="A635" s="45"/>
      <c r="B635" s="46"/>
      <c r="C635" s="47">
        <v>4</v>
      </c>
      <c r="D635" s="47">
        <v>4</v>
      </c>
      <c r="E635" s="48">
        <v>9</v>
      </c>
      <c r="F635" s="42">
        <v>5</v>
      </c>
      <c r="G635" s="42">
        <v>1</v>
      </c>
      <c r="H635" s="42">
        <v>53</v>
      </c>
      <c r="I635" s="42"/>
      <c r="J635" s="49" t="s">
        <v>1307</v>
      </c>
      <c r="K635" s="50">
        <v>1556.89</v>
      </c>
      <c r="L635" s="50">
        <v>172.98777777777778</v>
      </c>
      <c r="M635" s="50">
        <v>207.58533333333335</v>
      </c>
      <c r="N635" s="50">
        <v>1937.4631111111114</v>
      </c>
      <c r="O635" s="122">
        <v>0.03</v>
      </c>
      <c r="P635" s="50">
        <v>58.12</v>
      </c>
      <c r="Q635" s="50">
        <v>1995.5831111111113</v>
      </c>
      <c r="R635" s="101">
        <v>3.5000000000000003E-2</v>
      </c>
      <c r="S635" s="50">
        <v>69.84</v>
      </c>
      <c r="T635" s="50">
        <v>2065.4231111111112</v>
      </c>
    </row>
    <row r="636" spans="1:20" ht="15.75" x14ac:dyDescent="0.25">
      <c r="A636" s="45"/>
      <c r="B636" s="46"/>
      <c r="C636" s="47">
        <v>4</v>
      </c>
      <c r="D636" s="47">
        <v>4</v>
      </c>
      <c r="E636" s="48">
        <v>9</v>
      </c>
      <c r="F636" s="42">
        <v>5</v>
      </c>
      <c r="G636" s="42"/>
      <c r="H636" s="42">
        <v>57</v>
      </c>
      <c r="I636" s="42"/>
      <c r="J636" s="49" t="s">
        <v>1308</v>
      </c>
      <c r="K636" s="50">
        <v>7169.59</v>
      </c>
      <c r="L636" s="50">
        <v>796.62111111111108</v>
      </c>
      <c r="M636" s="50">
        <v>955.94533333333345</v>
      </c>
      <c r="N636" s="50">
        <v>8922.1564444444448</v>
      </c>
      <c r="O636" s="122">
        <v>0.03</v>
      </c>
      <c r="P636" s="50">
        <v>267.66000000000003</v>
      </c>
      <c r="Q636" s="50">
        <v>9189.8164444444446</v>
      </c>
      <c r="R636" s="101">
        <v>3.5000000000000003E-2</v>
      </c>
      <c r="S636" s="50">
        <v>321.64</v>
      </c>
      <c r="T636" s="50">
        <v>9511.4564444444441</v>
      </c>
    </row>
    <row r="637" spans="1:20" ht="15.75" x14ac:dyDescent="0.25">
      <c r="A637" s="45"/>
      <c r="B637" s="46"/>
      <c r="C637" s="47">
        <v>4</v>
      </c>
      <c r="D637" s="47">
        <v>4</v>
      </c>
      <c r="E637" s="48">
        <v>9</v>
      </c>
      <c r="F637" s="42">
        <v>5</v>
      </c>
      <c r="G637" s="42">
        <v>1</v>
      </c>
      <c r="H637" s="42">
        <v>59</v>
      </c>
      <c r="I637" s="42"/>
      <c r="J637" s="49" t="s">
        <v>1309</v>
      </c>
      <c r="K637" s="50">
        <v>5638.61</v>
      </c>
      <c r="L637" s="50">
        <v>626.51222222222225</v>
      </c>
      <c r="M637" s="50">
        <v>751.81466666666665</v>
      </c>
      <c r="N637" s="50">
        <v>7016.9368888888894</v>
      </c>
      <c r="O637" s="122">
        <v>0.03</v>
      </c>
      <c r="P637" s="50">
        <v>210.5</v>
      </c>
      <c r="Q637" s="50">
        <v>7227.4368888888894</v>
      </c>
      <c r="R637" s="101">
        <v>3.5000000000000003E-2</v>
      </c>
      <c r="S637" s="50">
        <v>252.96</v>
      </c>
      <c r="T637" s="50">
        <v>7480.3968888888894</v>
      </c>
    </row>
    <row r="638" spans="1:20" ht="15.75" x14ac:dyDescent="0.25">
      <c r="A638" s="45"/>
      <c r="B638" s="46"/>
      <c r="C638" s="47">
        <v>4</v>
      </c>
      <c r="D638" s="47">
        <v>4</v>
      </c>
      <c r="E638" s="48">
        <v>9</v>
      </c>
      <c r="F638" s="42">
        <v>5</v>
      </c>
      <c r="G638" s="42">
        <v>1</v>
      </c>
      <c r="H638" s="42">
        <v>60</v>
      </c>
      <c r="I638" s="42"/>
      <c r="J638" s="49" t="s">
        <v>1310</v>
      </c>
      <c r="K638" s="50">
        <v>2772.27</v>
      </c>
      <c r="L638" s="50">
        <v>308.03000000000003</v>
      </c>
      <c r="M638" s="50">
        <v>369.63599999999997</v>
      </c>
      <c r="N638" s="50">
        <v>3449.9360000000001</v>
      </c>
      <c r="O638" s="122">
        <v>0.03</v>
      </c>
      <c r="P638" s="50">
        <v>103.49</v>
      </c>
      <c r="Q638" s="50">
        <v>3553.4259999999999</v>
      </c>
      <c r="R638" s="101">
        <v>3.5000000000000003E-2</v>
      </c>
      <c r="S638" s="50">
        <v>124.36</v>
      </c>
      <c r="T638" s="50">
        <v>3677.7860000000001</v>
      </c>
    </row>
    <row r="639" spans="1:20" ht="15.75" x14ac:dyDescent="0.25">
      <c r="A639" s="45"/>
      <c r="B639" s="46"/>
      <c r="C639" s="47">
        <v>4</v>
      </c>
      <c r="D639" s="47">
        <v>4</v>
      </c>
      <c r="E639" s="48">
        <v>9</v>
      </c>
      <c r="F639" s="42">
        <v>5</v>
      </c>
      <c r="G639" s="42">
        <v>1</v>
      </c>
      <c r="H639" s="42">
        <v>62</v>
      </c>
      <c r="I639" s="42"/>
      <c r="J639" s="49" t="s">
        <v>1311</v>
      </c>
      <c r="K639" s="50">
        <v>46182.9</v>
      </c>
      <c r="L639" s="50">
        <v>5131.4333333333334</v>
      </c>
      <c r="M639" s="50">
        <v>6157.72</v>
      </c>
      <c r="N639" s="50">
        <v>57472.053333333337</v>
      </c>
      <c r="O639" s="122">
        <v>0.03</v>
      </c>
      <c r="P639" s="50">
        <v>1724.16</v>
      </c>
      <c r="Q639" s="50">
        <v>59196.21333333334</v>
      </c>
      <c r="R639" s="101">
        <v>3.5000000000000003E-2</v>
      </c>
      <c r="S639" s="50">
        <v>2071.86</v>
      </c>
      <c r="T639" s="50">
        <v>61268.073333333341</v>
      </c>
    </row>
    <row r="640" spans="1:20" ht="15.75" x14ac:dyDescent="0.25">
      <c r="A640" s="45"/>
      <c r="B640" s="46"/>
      <c r="C640" s="47">
        <v>4</v>
      </c>
      <c r="D640" s="47">
        <v>4</v>
      </c>
      <c r="E640" s="48">
        <v>9</v>
      </c>
      <c r="F640" s="42">
        <v>5</v>
      </c>
      <c r="G640" s="42">
        <v>1</v>
      </c>
      <c r="H640" s="42">
        <v>65</v>
      </c>
      <c r="I640" s="42"/>
      <c r="J640" s="49" t="s">
        <v>1312</v>
      </c>
      <c r="K640" s="50">
        <v>2260.9499999999998</v>
      </c>
      <c r="L640" s="50">
        <v>251.21666666666667</v>
      </c>
      <c r="M640" s="50">
        <v>301.45999999999998</v>
      </c>
      <c r="N640" s="50">
        <v>2813.6266666666666</v>
      </c>
      <c r="O640" s="122">
        <v>0.03</v>
      </c>
      <c r="P640" s="50">
        <v>84.4</v>
      </c>
      <c r="Q640" s="50">
        <v>2898.0266666666666</v>
      </c>
      <c r="R640" s="101">
        <v>3.5000000000000003E-2</v>
      </c>
      <c r="S640" s="50">
        <v>101.43</v>
      </c>
      <c r="T640" s="50">
        <v>2999.4566666666665</v>
      </c>
    </row>
    <row r="641" spans="1:20" ht="15.75" x14ac:dyDescent="0.25">
      <c r="A641" s="45"/>
      <c r="B641" s="46"/>
      <c r="C641" s="47">
        <v>4</v>
      </c>
      <c r="D641" s="47">
        <v>4</v>
      </c>
      <c r="E641" s="48">
        <v>9</v>
      </c>
      <c r="F641" s="42">
        <v>5</v>
      </c>
      <c r="G641" s="42"/>
      <c r="H641" s="42">
        <v>67</v>
      </c>
      <c r="I641" s="42"/>
      <c r="J641" s="49" t="s">
        <v>1313</v>
      </c>
      <c r="K641" s="50">
        <v>14043.1</v>
      </c>
      <c r="L641" s="50">
        <v>1560.3444444444447</v>
      </c>
      <c r="M641" s="50">
        <v>1872.4133333333332</v>
      </c>
      <c r="N641" s="50">
        <v>17475.857777777779</v>
      </c>
      <c r="O641" s="122">
        <v>0.03</v>
      </c>
      <c r="P641" s="50">
        <v>524.27</v>
      </c>
      <c r="Q641" s="50">
        <v>18000.12777777778</v>
      </c>
      <c r="R641" s="101">
        <v>3.5000000000000003E-2</v>
      </c>
      <c r="S641" s="50">
        <v>630</v>
      </c>
      <c r="T641" s="50">
        <v>18630.12777777778</v>
      </c>
    </row>
    <row r="642" spans="1:20" ht="15.75" x14ac:dyDescent="0.25">
      <c r="A642" s="45"/>
      <c r="B642" s="46"/>
      <c r="C642" s="47">
        <v>4</v>
      </c>
      <c r="D642" s="47">
        <v>4</v>
      </c>
      <c r="E642" s="48">
        <v>9</v>
      </c>
      <c r="F642" s="42">
        <v>5</v>
      </c>
      <c r="G642" s="42">
        <v>1</v>
      </c>
      <c r="H642" s="42">
        <v>74</v>
      </c>
      <c r="I642" s="42"/>
      <c r="J642" s="49" t="s">
        <v>1314</v>
      </c>
      <c r="K642" s="50">
        <v>5539.26</v>
      </c>
      <c r="L642" s="50">
        <v>615.47333333333336</v>
      </c>
      <c r="M642" s="50">
        <v>738.5680000000001</v>
      </c>
      <c r="N642" s="50">
        <v>6893.3013333333338</v>
      </c>
      <c r="O642" s="122">
        <v>0.03</v>
      </c>
      <c r="P642" s="50">
        <v>206.79</v>
      </c>
      <c r="Q642" s="50">
        <v>7100.0913333333338</v>
      </c>
      <c r="R642" s="101">
        <v>3.5000000000000003E-2</v>
      </c>
      <c r="S642" s="50">
        <v>248.5</v>
      </c>
      <c r="T642" s="50">
        <v>7348.5913333333338</v>
      </c>
    </row>
    <row r="643" spans="1:20" ht="15.75" x14ac:dyDescent="0.25">
      <c r="A643" s="45"/>
      <c r="B643" s="46"/>
      <c r="C643" s="47">
        <v>4</v>
      </c>
      <c r="D643" s="47">
        <v>4</v>
      </c>
      <c r="E643" s="48">
        <v>9</v>
      </c>
      <c r="F643" s="42">
        <v>5</v>
      </c>
      <c r="G643" s="42">
        <v>1</v>
      </c>
      <c r="H643" s="42">
        <v>75</v>
      </c>
      <c r="I643" s="42"/>
      <c r="J643" s="49" t="s">
        <v>1315</v>
      </c>
      <c r="K643" s="50">
        <v>1073.25</v>
      </c>
      <c r="L643" s="50">
        <v>119.25</v>
      </c>
      <c r="M643" s="50">
        <v>143.1</v>
      </c>
      <c r="N643" s="50">
        <v>1335.6</v>
      </c>
      <c r="O643" s="122">
        <v>0.03</v>
      </c>
      <c r="P643" s="50">
        <v>40.06</v>
      </c>
      <c r="Q643" s="50">
        <v>1375.6599999999999</v>
      </c>
      <c r="R643" s="101">
        <v>3.5000000000000003E-2</v>
      </c>
      <c r="S643" s="50">
        <v>48.14</v>
      </c>
      <c r="T643" s="50">
        <v>1423.8</v>
      </c>
    </row>
    <row r="644" spans="1:20" ht="15.75" x14ac:dyDescent="0.25">
      <c r="A644" s="45"/>
      <c r="B644" s="46"/>
      <c r="C644" s="47">
        <v>4</v>
      </c>
      <c r="D644" s="47">
        <v>4</v>
      </c>
      <c r="E644" s="48">
        <v>9</v>
      </c>
      <c r="F644" s="42">
        <v>5</v>
      </c>
      <c r="G644" s="42">
        <v>1</v>
      </c>
      <c r="H644" s="42">
        <v>93</v>
      </c>
      <c r="I644" s="42"/>
      <c r="J644" s="49" t="s">
        <v>1316</v>
      </c>
      <c r="K644" s="50">
        <v>4309.66</v>
      </c>
      <c r="L644" s="50">
        <v>478.85111111111109</v>
      </c>
      <c r="M644" s="50">
        <v>574.62133333333338</v>
      </c>
      <c r="N644" s="50">
        <v>5363.1324444444444</v>
      </c>
      <c r="O644" s="122">
        <v>0.03</v>
      </c>
      <c r="P644" s="50">
        <v>160.88999999999999</v>
      </c>
      <c r="Q644" s="50">
        <v>5524.0224444444448</v>
      </c>
      <c r="R644" s="101">
        <v>3.5000000000000003E-2</v>
      </c>
      <c r="S644" s="50">
        <v>193.34</v>
      </c>
      <c r="T644" s="50">
        <v>5717.3624444444449</v>
      </c>
    </row>
    <row r="645" spans="1:20" ht="15.75" x14ac:dyDescent="0.25">
      <c r="A645" s="45"/>
      <c r="B645" s="46"/>
      <c r="C645" s="47">
        <v>4</v>
      </c>
      <c r="D645" s="47">
        <v>4</v>
      </c>
      <c r="E645" s="48">
        <v>9</v>
      </c>
      <c r="F645" s="42">
        <v>5</v>
      </c>
      <c r="G645" s="42">
        <v>1</v>
      </c>
      <c r="H645" s="42">
        <v>94</v>
      </c>
      <c r="I645" s="42"/>
      <c r="J645" s="49" t="s">
        <v>1317</v>
      </c>
      <c r="K645" s="50">
        <v>591.19000000000005</v>
      </c>
      <c r="L645" s="50">
        <v>65.687777777777782</v>
      </c>
      <c r="M645" s="50">
        <v>78.825333333333347</v>
      </c>
      <c r="N645" s="50">
        <v>735.70311111111118</v>
      </c>
      <c r="O645" s="122">
        <v>0.03</v>
      </c>
      <c r="P645" s="50">
        <v>22.07</v>
      </c>
      <c r="Q645" s="50">
        <v>757.77311111111123</v>
      </c>
      <c r="R645" s="101">
        <v>3.5000000000000003E-2</v>
      </c>
      <c r="S645" s="50">
        <v>26.52</v>
      </c>
      <c r="T645" s="50">
        <v>784.29311111111122</v>
      </c>
    </row>
    <row r="646" spans="1:20" ht="15.75" x14ac:dyDescent="0.25">
      <c r="A646" s="45"/>
      <c r="B646" s="46"/>
      <c r="C646" s="47">
        <v>4</v>
      </c>
      <c r="D646" s="47">
        <v>4</v>
      </c>
      <c r="E646" s="48">
        <v>9</v>
      </c>
      <c r="F646" s="42">
        <v>5</v>
      </c>
      <c r="G646" s="42"/>
      <c r="H646" s="42">
        <v>96</v>
      </c>
      <c r="I646" s="42"/>
      <c r="J646" s="49" t="s">
        <v>1318</v>
      </c>
      <c r="K646" s="50">
        <v>249.03</v>
      </c>
      <c r="L646" s="50">
        <v>27.67</v>
      </c>
      <c r="M646" s="50">
        <v>33.204000000000001</v>
      </c>
      <c r="N646" s="50">
        <v>309.904</v>
      </c>
      <c r="O646" s="122">
        <v>0.03</v>
      </c>
      <c r="P646" s="50">
        <v>9.2899999999999991</v>
      </c>
      <c r="Q646" s="50">
        <v>319.19400000000002</v>
      </c>
      <c r="R646" s="101">
        <v>3.5000000000000003E-2</v>
      </c>
      <c r="S646" s="50">
        <v>11.17</v>
      </c>
      <c r="T646" s="50">
        <v>330.36400000000003</v>
      </c>
    </row>
    <row r="647" spans="1:20" ht="15.75" x14ac:dyDescent="0.25">
      <c r="A647" s="45"/>
      <c r="B647" s="46"/>
      <c r="C647" s="47">
        <v>4</v>
      </c>
      <c r="D647" s="47">
        <v>4</v>
      </c>
      <c r="E647" s="48">
        <v>9</v>
      </c>
      <c r="F647" s="42">
        <v>5</v>
      </c>
      <c r="G647" s="42">
        <v>1</v>
      </c>
      <c r="H647" s="42">
        <v>97</v>
      </c>
      <c r="I647" s="42"/>
      <c r="J647" s="49" t="s">
        <v>1319</v>
      </c>
      <c r="K647" s="50">
        <v>476.24</v>
      </c>
      <c r="L647" s="50">
        <v>52.915555555555557</v>
      </c>
      <c r="M647" s="50">
        <v>63.498666666666672</v>
      </c>
      <c r="N647" s="50">
        <v>592.65422222222219</v>
      </c>
      <c r="O647" s="122">
        <v>0.03</v>
      </c>
      <c r="P647" s="50">
        <v>17.77</v>
      </c>
      <c r="Q647" s="50">
        <v>610.42422222222217</v>
      </c>
      <c r="R647" s="101">
        <v>3.5000000000000003E-2</v>
      </c>
      <c r="S647" s="50">
        <v>21.36</v>
      </c>
      <c r="T647" s="50">
        <v>631.78422222222218</v>
      </c>
    </row>
    <row r="648" spans="1:20" ht="15.75" x14ac:dyDescent="0.25">
      <c r="A648" s="45"/>
      <c r="B648" s="46"/>
      <c r="C648" s="47">
        <v>4</v>
      </c>
      <c r="D648" s="47">
        <v>4</v>
      </c>
      <c r="E648" s="48">
        <v>9</v>
      </c>
      <c r="F648" s="42">
        <v>5</v>
      </c>
      <c r="G648" s="42">
        <v>1</v>
      </c>
      <c r="H648" s="42">
        <v>98</v>
      </c>
      <c r="I648" s="42"/>
      <c r="J648" s="49" t="s">
        <v>1320</v>
      </c>
      <c r="K648" s="50">
        <v>882.73</v>
      </c>
      <c r="L648" s="50">
        <v>98.081111111111113</v>
      </c>
      <c r="M648" s="50">
        <v>117.69733333333333</v>
      </c>
      <c r="N648" s="50">
        <v>1098.5084444444444</v>
      </c>
      <c r="O648" s="122">
        <v>0.03</v>
      </c>
      <c r="P648" s="50">
        <v>32.950000000000003</v>
      </c>
      <c r="Q648" s="50">
        <v>1131.4584444444445</v>
      </c>
      <c r="R648" s="101">
        <v>3.5000000000000003E-2</v>
      </c>
      <c r="S648" s="50">
        <v>39.6</v>
      </c>
      <c r="T648" s="50">
        <v>1171.0584444444444</v>
      </c>
    </row>
    <row r="649" spans="1:20" ht="15.75" x14ac:dyDescent="0.25">
      <c r="A649" s="45"/>
      <c r="B649" s="46"/>
      <c r="C649" s="47">
        <v>4</v>
      </c>
      <c r="D649" s="47">
        <v>4</v>
      </c>
      <c r="E649" s="48">
        <v>9</v>
      </c>
      <c r="F649" s="42">
        <v>5</v>
      </c>
      <c r="G649" s="42">
        <v>1</v>
      </c>
      <c r="H649" s="42">
        <v>99</v>
      </c>
      <c r="I649" s="42"/>
      <c r="J649" s="49" t="s">
        <v>1321</v>
      </c>
      <c r="K649" s="50">
        <v>3661.89</v>
      </c>
      <c r="L649" s="50">
        <v>406.87666666666661</v>
      </c>
      <c r="M649" s="50">
        <v>488.25199999999995</v>
      </c>
      <c r="N649" s="50">
        <v>4557.0186666666668</v>
      </c>
      <c r="O649" s="122">
        <v>0.03</v>
      </c>
      <c r="P649" s="50">
        <v>136.71</v>
      </c>
      <c r="Q649" s="50">
        <v>4693.7286666666669</v>
      </c>
      <c r="R649" s="101">
        <v>3.5000000000000003E-2</v>
      </c>
      <c r="S649" s="50">
        <v>164.28</v>
      </c>
      <c r="T649" s="50">
        <v>4858.0086666666666</v>
      </c>
    </row>
    <row r="650" spans="1:20" ht="15.75" x14ac:dyDescent="0.25">
      <c r="A650" s="45"/>
      <c r="B650" s="46"/>
      <c r="C650" s="47">
        <v>4</v>
      </c>
      <c r="D650" s="47">
        <v>4</v>
      </c>
      <c r="E650" s="48">
        <v>9</v>
      </c>
      <c r="F650" s="42">
        <v>5</v>
      </c>
      <c r="G650" s="42">
        <v>1</v>
      </c>
      <c r="H650" s="42">
        <v>103</v>
      </c>
      <c r="I650" s="42"/>
      <c r="J650" s="49" t="s">
        <v>1322</v>
      </c>
      <c r="K650" s="50">
        <v>1173.6300000000001</v>
      </c>
      <c r="L650" s="50">
        <v>130.40333333333334</v>
      </c>
      <c r="M650" s="50">
        <v>156.48400000000001</v>
      </c>
      <c r="N650" s="50">
        <v>1460.5173333333335</v>
      </c>
      <c r="O650" s="122">
        <v>0.03</v>
      </c>
      <c r="P650" s="50">
        <v>43.81</v>
      </c>
      <c r="Q650" s="50">
        <v>1504.3273333333334</v>
      </c>
      <c r="R650" s="101">
        <v>3.5000000000000003E-2</v>
      </c>
      <c r="S650" s="50">
        <v>52.65</v>
      </c>
      <c r="T650" s="50">
        <v>1556.9773333333335</v>
      </c>
    </row>
    <row r="651" spans="1:20" ht="15.75" x14ac:dyDescent="0.25">
      <c r="A651" s="45"/>
      <c r="B651" s="46"/>
      <c r="C651" s="47">
        <v>4</v>
      </c>
      <c r="D651" s="47">
        <v>4</v>
      </c>
      <c r="E651" s="48">
        <v>9</v>
      </c>
      <c r="F651" s="42">
        <v>5</v>
      </c>
      <c r="G651" s="42"/>
      <c r="H651" s="42">
        <v>105</v>
      </c>
      <c r="I651" s="42"/>
      <c r="J651" s="49" t="s">
        <v>1323</v>
      </c>
      <c r="K651" s="50">
        <v>1424.02</v>
      </c>
      <c r="L651" s="50">
        <v>158.22444444444446</v>
      </c>
      <c r="M651" s="50">
        <v>189.86933333333332</v>
      </c>
      <c r="N651" s="50">
        <v>1772.1137777777778</v>
      </c>
      <c r="O651" s="122">
        <v>0.03</v>
      </c>
      <c r="P651" s="50">
        <v>53.16</v>
      </c>
      <c r="Q651" s="50">
        <v>1825.2737777777779</v>
      </c>
      <c r="R651" s="101">
        <v>3.5000000000000003E-2</v>
      </c>
      <c r="S651" s="50">
        <v>63.88</v>
      </c>
      <c r="T651" s="50">
        <v>1889.153777777778</v>
      </c>
    </row>
    <row r="652" spans="1:20" ht="15.75" x14ac:dyDescent="0.25">
      <c r="A652" s="45"/>
      <c r="B652" s="46"/>
      <c r="C652" s="47">
        <v>4</v>
      </c>
      <c r="D652" s="47">
        <v>4</v>
      </c>
      <c r="E652" s="48">
        <v>9</v>
      </c>
      <c r="F652" s="42">
        <v>5</v>
      </c>
      <c r="G652" s="42">
        <v>1</v>
      </c>
      <c r="H652" s="42">
        <v>108</v>
      </c>
      <c r="I652" s="42"/>
      <c r="J652" s="49" t="s">
        <v>1324</v>
      </c>
      <c r="K652" s="50">
        <v>1418.74</v>
      </c>
      <c r="L652" s="50">
        <v>157.63777777777779</v>
      </c>
      <c r="M652" s="50">
        <v>189.16533333333334</v>
      </c>
      <c r="N652" s="50">
        <v>1765.5431111111111</v>
      </c>
      <c r="O652" s="122">
        <v>0.03</v>
      </c>
      <c r="P652" s="50">
        <v>52.96</v>
      </c>
      <c r="Q652" s="50">
        <v>1818.5031111111111</v>
      </c>
      <c r="R652" s="101">
        <v>3.5000000000000003E-2</v>
      </c>
      <c r="S652" s="50">
        <v>63.64</v>
      </c>
      <c r="T652" s="50">
        <v>1882.1431111111112</v>
      </c>
    </row>
    <row r="653" spans="1:20" ht="15.75" x14ac:dyDescent="0.25">
      <c r="A653" s="45"/>
      <c r="B653" s="46"/>
      <c r="C653" s="47">
        <v>4</v>
      </c>
      <c r="D653" s="47">
        <v>4</v>
      </c>
      <c r="E653" s="48">
        <v>9</v>
      </c>
      <c r="F653" s="42">
        <v>5</v>
      </c>
      <c r="G653" s="42">
        <v>1</v>
      </c>
      <c r="H653" s="42">
        <v>112</v>
      </c>
      <c r="I653" s="42"/>
      <c r="J653" s="49" t="s">
        <v>1325</v>
      </c>
      <c r="K653" s="50">
        <v>318.2</v>
      </c>
      <c r="L653" s="50">
        <v>35.355555555555554</v>
      </c>
      <c r="M653" s="50">
        <v>42.426666666666669</v>
      </c>
      <c r="N653" s="50">
        <v>395.98222222222222</v>
      </c>
      <c r="O653" s="122">
        <v>0.03</v>
      </c>
      <c r="P653" s="50">
        <v>11.87</v>
      </c>
      <c r="Q653" s="50">
        <v>407.85222222222222</v>
      </c>
      <c r="R653" s="101">
        <v>3.5000000000000003E-2</v>
      </c>
      <c r="S653" s="50">
        <v>14.27</v>
      </c>
      <c r="T653" s="50">
        <v>422.12222222222221</v>
      </c>
    </row>
    <row r="654" spans="1:20" ht="15.75" x14ac:dyDescent="0.25">
      <c r="A654" s="45"/>
      <c r="B654" s="46"/>
      <c r="C654" s="47">
        <v>4</v>
      </c>
      <c r="D654" s="47">
        <v>4</v>
      </c>
      <c r="E654" s="48">
        <v>9</v>
      </c>
      <c r="F654" s="42">
        <v>5</v>
      </c>
      <c r="G654" s="42">
        <v>1</v>
      </c>
      <c r="H654" s="42">
        <v>113</v>
      </c>
      <c r="I654" s="42"/>
      <c r="J654" s="49" t="s">
        <v>1326</v>
      </c>
      <c r="K654" s="50">
        <v>446.98</v>
      </c>
      <c r="L654" s="50">
        <v>49.664444444444449</v>
      </c>
      <c r="M654" s="50">
        <v>59.597333333333331</v>
      </c>
      <c r="N654" s="50">
        <v>556.24177777777777</v>
      </c>
      <c r="O654" s="122">
        <v>0.03</v>
      </c>
      <c r="P654" s="50">
        <v>16.68</v>
      </c>
      <c r="Q654" s="50">
        <v>572.92177777777772</v>
      </c>
      <c r="R654" s="101">
        <v>3.5000000000000003E-2</v>
      </c>
      <c r="S654" s="50">
        <v>20.05</v>
      </c>
      <c r="T654" s="50">
        <v>592.97177777777767</v>
      </c>
    </row>
    <row r="655" spans="1:20" ht="15.75" x14ac:dyDescent="0.25">
      <c r="A655" s="45"/>
      <c r="B655" s="46"/>
      <c r="C655" s="47">
        <v>4</v>
      </c>
      <c r="D655" s="47">
        <v>4</v>
      </c>
      <c r="E655" s="48">
        <v>9</v>
      </c>
      <c r="F655" s="42">
        <v>5</v>
      </c>
      <c r="G655" s="42">
        <v>1</v>
      </c>
      <c r="H655" s="42">
        <v>114</v>
      </c>
      <c r="I655" s="42"/>
      <c r="J655" s="49" t="s">
        <v>1327</v>
      </c>
      <c r="K655" s="50">
        <v>490.06</v>
      </c>
      <c r="L655" s="50">
        <v>54.451111111111111</v>
      </c>
      <c r="M655" s="50">
        <v>65.341333333333338</v>
      </c>
      <c r="N655" s="50">
        <v>609.85244444444436</v>
      </c>
      <c r="O655" s="122">
        <v>0.03</v>
      </c>
      <c r="P655" s="50">
        <v>18.29</v>
      </c>
      <c r="Q655" s="50">
        <v>628.14244444444432</v>
      </c>
      <c r="R655" s="101">
        <v>3.5000000000000003E-2</v>
      </c>
      <c r="S655" s="50">
        <v>21.98</v>
      </c>
      <c r="T655" s="50">
        <v>650.12244444444434</v>
      </c>
    </row>
    <row r="656" spans="1:20" ht="15.75" x14ac:dyDescent="0.25">
      <c r="A656" s="45"/>
      <c r="B656" s="46"/>
      <c r="C656" s="47">
        <v>4</v>
      </c>
      <c r="D656" s="47">
        <v>4</v>
      </c>
      <c r="E656" s="48">
        <v>9</v>
      </c>
      <c r="F656" s="42">
        <v>5</v>
      </c>
      <c r="G656" s="42"/>
      <c r="H656" s="42">
        <v>125</v>
      </c>
      <c r="I656" s="42"/>
      <c r="J656" s="49" t="s">
        <v>1328</v>
      </c>
      <c r="K656" s="50">
        <v>5072.99</v>
      </c>
      <c r="L656" s="50">
        <v>563.66555555555556</v>
      </c>
      <c r="M656" s="50">
        <v>676.3986666666666</v>
      </c>
      <c r="N656" s="50">
        <v>6313.0542222222221</v>
      </c>
      <c r="O656" s="122">
        <v>0.03</v>
      </c>
      <c r="P656" s="50">
        <v>189.39</v>
      </c>
      <c r="Q656" s="50">
        <v>6502.4442222222224</v>
      </c>
      <c r="R656" s="101">
        <v>3.5000000000000003E-2</v>
      </c>
      <c r="S656" s="50">
        <v>227.58</v>
      </c>
      <c r="T656" s="50">
        <v>6730.0242222222223</v>
      </c>
    </row>
    <row r="657" spans="1:20" ht="15.75" x14ac:dyDescent="0.25">
      <c r="A657" s="45"/>
      <c r="B657" s="46"/>
      <c r="C657" s="47">
        <v>4</v>
      </c>
      <c r="D657" s="47">
        <v>4</v>
      </c>
      <c r="E657" s="48">
        <v>9</v>
      </c>
      <c r="F657" s="42">
        <v>5</v>
      </c>
      <c r="G657" s="42">
        <v>1</v>
      </c>
      <c r="H657" s="42">
        <v>126</v>
      </c>
      <c r="I657" s="42"/>
      <c r="J657" s="49" t="s">
        <v>1329</v>
      </c>
      <c r="K657" s="50">
        <v>721.11</v>
      </c>
      <c r="L657" s="50">
        <v>80.123333333333335</v>
      </c>
      <c r="M657" s="50">
        <v>96.14800000000001</v>
      </c>
      <c r="N657" s="50">
        <v>897.38133333333337</v>
      </c>
      <c r="O657" s="122">
        <v>0.03</v>
      </c>
      <c r="P657" s="50">
        <v>26.92</v>
      </c>
      <c r="Q657" s="50">
        <v>924.30133333333333</v>
      </c>
      <c r="R657" s="101">
        <v>3.5000000000000003E-2</v>
      </c>
      <c r="S657" s="50">
        <v>32.35</v>
      </c>
      <c r="T657" s="50">
        <v>956.65133333333335</v>
      </c>
    </row>
    <row r="658" spans="1:20" ht="15.75" x14ac:dyDescent="0.25">
      <c r="A658" s="45"/>
      <c r="B658" s="46"/>
      <c r="C658" s="47">
        <v>4</v>
      </c>
      <c r="D658" s="47">
        <v>4</v>
      </c>
      <c r="E658" s="48">
        <v>9</v>
      </c>
      <c r="F658" s="42">
        <v>5</v>
      </c>
      <c r="G658" s="42">
        <v>1</v>
      </c>
      <c r="H658" s="42">
        <v>127</v>
      </c>
      <c r="I658" s="42"/>
      <c r="J658" s="49" t="s">
        <v>1330</v>
      </c>
      <c r="K658" s="50">
        <v>793.5</v>
      </c>
      <c r="L658" s="50">
        <v>88.166666666666671</v>
      </c>
      <c r="M658" s="50">
        <v>105.8</v>
      </c>
      <c r="N658" s="50">
        <v>987.46666666666658</v>
      </c>
      <c r="O658" s="122">
        <v>0.03</v>
      </c>
      <c r="P658" s="50">
        <v>29.62</v>
      </c>
      <c r="Q658" s="50">
        <v>1017.0866666666666</v>
      </c>
      <c r="R658" s="101">
        <v>3.5000000000000003E-2</v>
      </c>
      <c r="S658" s="50">
        <v>35.590000000000003</v>
      </c>
      <c r="T658" s="50">
        <v>1052.6766666666665</v>
      </c>
    </row>
    <row r="659" spans="1:20" ht="15.75" x14ac:dyDescent="0.25">
      <c r="A659" s="45"/>
      <c r="B659" s="46"/>
      <c r="C659" s="47">
        <v>4</v>
      </c>
      <c r="D659" s="47">
        <v>4</v>
      </c>
      <c r="E659" s="48">
        <v>9</v>
      </c>
      <c r="F659" s="42">
        <v>5</v>
      </c>
      <c r="G659" s="42">
        <v>1</v>
      </c>
      <c r="H659" s="42">
        <v>129</v>
      </c>
      <c r="I659" s="42"/>
      <c r="J659" s="49" t="s">
        <v>1331</v>
      </c>
      <c r="K659" s="50">
        <v>1348.63</v>
      </c>
      <c r="L659" s="50">
        <v>149.84777777777779</v>
      </c>
      <c r="M659" s="50">
        <v>179.81733333333332</v>
      </c>
      <c r="N659" s="50">
        <v>1678.2951111111113</v>
      </c>
      <c r="O659" s="122">
        <v>0.03</v>
      </c>
      <c r="P659" s="50">
        <v>50.34</v>
      </c>
      <c r="Q659" s="50">
        <v>1728.6351111111112</v>
      </c>
      <c r="R659" s="101">
        <v>3.5000000000000003E-2</v>
      </c>
      <c r="S659" s="50">
        <v>60.5</v>
      </c>
      <c r="T659" s="50">
        <v>1789.1351111111112</v>
      </c>
    </row>
    <row r="660" spans="1:20" ht="15.75" x14ac:dyDescent="0.25">
      <c r="A660" s="45"/>
      <c r="B660" s="46"/>
      <c r="C660" s="47">
        <v>4</v>
      </c>
      <c r="D660" s="47">
        <v>4</v>
      </c>
      <c r="E660" s="48">
        <v>9</v>
      </c>
      <c r="F660" s="42">
        <v>5</v>
      </c>
      <c r="G660" s="42">
        <v>1</v>
      </c>
      <c r="H660" s="42">
        <v>130</v>
      </c>
      <c r="I660" s="42"/>
      <c r="J660" s="49" t="s">
        <v>1332</v>
      </c>
      <c r="K660" s="50">
        <v>976.48</v>
      </c>
      <c r="L660" s="50">
        <v>108.49777777777778</v>
      </c>
      <c r="M660" s="50">
        <v>130.19733333333332</v>
      </c>
      <c r="N660" s="50">
        <v>1215.1751111111112</v>
      </c>
      <c r="O660" s="122">
        <v>0.03</v>
      </c>
      <c r="P660" s="50">
        <v>36.450000000000003</v>
      </c>
      <c r="Q660" s="50">
        <v>1251.6251111111112</v>
      </c>
      <c r="R660" s="101">
        <v>3.5000000000000003E-2</v>
      </c>
      <c r="S660" s="50">
        <v>43.8</v>
      </c>
      <c r="T660" s="50">
        <v>1295.4251111111112</v>
      </c>
    </row>
    <row r="661" spans="1:20" ht="15.75" x14ac:dyDescent="0.25">
      <c r="A661" s="45"/>
      <c r="B661" s="46"/>
      <c r="C661" s="47">
        <v>4</v>
      </c>
      <c r="D661" s="47">
        <v>4</v>
      </c>
      <c r="E661" s="48">
        <v>9</v>
      </c>
      <c r="F661" s="42">
        <v>5</v>
      </c>
      <c r="G661" s="42"/>
      <c r="H661" s="42">
        <v>131</v>
      </c>
      <c r="I661" s="42"/>
      <c r="J661" s="49" t="s">
        <v>1293</v>
      </c>
      <c r="K661" s="50">
        <v>2005.18</v>
      </c>
      <c r="L661" s="50">
        <v>222.79777777777778</v>
      </c>
      <c r="M661" s="50">
        <v>267.35733333333332</v>
      </c>
      <c r="N661" s="50">
        <v>2495.335111111111</v>
      </c>
      <c r="O661" s="122">
        <v>0.03</v>
      </c>
      <c r="P661" s="50">
        <v>74.86</v>
      </c>
      <c r="Q661" s="50">
        <v>2570.1951111111111</v>
      </c>
      <c r="R661" s="101">
        <v>3.5000000000000003E-2</v>
      </c>
      <c r="S661" s="50">
        <v>89.95</v>
      </c>
      <c r="T661" s="50">
        <v>2660.145111111111</v>
      </c>
    </row>
    <row r="662" spans="1:20" ht="15.75" x14ac:dyDescent="0.25">
      <c r="A662" s="45"/>
      <c r="B662" s="46"/>
      <c r="C662" s="47">
        <v>4</v>
      </c>
      <c r="D662" s="47">
        <v>4</v>
      </c>
      <c r="E662" s="48">
        <v>9</v>
      </c>
      <c r="F662" s="42">
        <v>5</v>
      </c>
      <c r="G662" s="42">
        <v>1</v>
      </c>
      <c r="H662" s="42">
        <v>132</v>
      </c>
      <c r="I662" s="42"/>
      <c r="J662" s="49" t="s">
        <v>1333</v>
      </c>
      <c r="K662" s="50">
        <v>1822.89</v>
      </c>
      <c r="L662" s="50">
        <v>202.54333333333332</v>
      </c>
      <c r="M662" s="50">
        <v>243.05200000000002</v>
      </c>
      <c r="N662" s="50">
        <v>2268.4853333333335</v>
      </c>
      <c r="O662" s="122">
        <v>0.03</v>
      </c>
      <c r="P662" s="50">
        <v>68.05</v>
      </c>
      <c r="Q662" s="50">
        <v>2336.5353333333337</v>
      </c>
      <c r="R662" s="101">
        <v>3.5000000000000003E-2</v>
      </c>
      <c r="S662" s="50">
        <v>81.77</v>
      </c>
      <c r="T662" s="50">
        <v>2418.3053333333337</v>
      </c>
    </row>
    <row r="663" spans="1:20" ht="15.75" x14ac:dyDescent="0.25">
      <c r="A663" s="45"/>
      <c r="B663" s="46"/>
      <c r="C663" s="47">
        <v>4</v>
      </c>
      <c r="D663" s="47">
        <v>4</v>
      </c>
      <c r="E663" s="48">
        <v>9</v>
      </c>
      <c r="F663" s="42">
        <v>5</v>
      </c>
      <c r="G663" s="42">
        <v>1</v>
      </c>
      <c r="H663" s="42">
        <v>133</v>
      </c>
      <c r="I663" s="42"/>
      <c r="J663" s="49" t="s">
        <v>1334</v>
      </c>
      <c r="K663" s="50">
        <v>916.38</v>
      </c>
      <c r="L663" s="50">
        <v>101.82</v>
      </c>
      <c r="M663" s="50">
        <v>122.18400000000001</v>
      </c>
      <c r="N663" s="50">
        <v>1140.384</v>
      </c>
      <c r="O663" s="122">
        <v>0.03</v>
      </c>
      <c r="P663" s="50">
        <v>34.21</v>
      </c>
      <c r="Q663" s="50">
        <v>1174.5940000000001</v>
      </c>
      <c r="R663" s="101">
        <v>3.5000000000000003E-2</v>
      </c>
      <c r="S663" s="50">
        <v>41.11</v>
      </c>
      <c r="T663" s="50">
        <v>1215.704</v>
      </c>
    </row>
    <row r="664" spans="1:20" ht="15.75" x14ac:dyDescent="0.25">
      <c r="A664" s="45"/>
      <c r="B664" s="46"/>
      <c r="C664" s="47">
        <v>4</v>
      </c>
      <c r="D664" s="47">
        <v>4</v>
      </c>
      <c r="E664" s="48">
        <v>9</v>
      </c>
      <c r="F664" s="42">
        <v>5</v>
      </c>
      <c r="G664" s="42">
        <v>1</v>
      </c>
      <c r="H664" s="42">
        <v>134</v>
      </c>
      <c r="I664" s="42"/>
      <c r="J664" s="49" t="s">
        <v>1335</v>
      </c>
      <c r="K664" s="50">
        <v>6240.76</v>
      </c>
      <c r="L664" s="50">
        <v>693.41777777777781</v>
      </c>
      <c r="M664" s="50">
        <v>832.1013333333334</v>
      </c>
      <c r="N664" s="50">
        <v>7766.279111111111</v>
      </c>
      <c r="O664" s="122">
        <v>0.03</v>
      </c>
      <c r="P664" s="50">
        <v>232.98</v>
      </c>
      <c r="Q664" s="50">
        <v>7999.2591111111105</v>
      </c>
      <c r="R664" s="101">
        <v>3.5000000000000003E-2</v>
      </c>
      <c r="S664" s="50">
        <v>279.97000000000003</v>
      </c>
      <c r="T664" s="50">
        <v>8279.2291111111099</v>
      </c>
    </row>
    <row r="665" spans="1:20" ht="15.75" x14ac:dyDescent="0.25">
      <c r="A665" s="45"/>
      <c r="B665" s="46"/>
      <c r="C665" s="47">
        <v>4</v>
      </c>
      <c r="D665" s="47">
        <v>4</v>
      </c>
      <c r="E665" s="48">
        <v>9</v>
      </c>
      <c r="F665" s="42">
        <v>5</v>
      </c>
      <c r="G665" s="42">
        <v>1</v>
      </c>
      <c r="H665" s="42">
        <v>135</v>
      </c>
      <c r="I665" s="42"/>
      <c r="J665" s="49" t="s">
        <v>1336</v>
      </c>
      <c r="K665" s="50">
        <v>884.62</v>
      </c>
      <c r="L665" s="50">
        <v>98.291111111111107</v>
      </c>
      <c r="M665" s="50">
        <v>117.94933333333334</v>
      </c>
      <c r="N665" s="50">
        <v>1100.8604444444445</v>
      </c>
      <c r="O665" s="122">
        <v>0.03</v>
      </c>
      <c r="P665" s="50">
        <v>33.020000000000003</v>
      </c>
      <c r="Q665" s="50">
        <v>1133.8804444444445</v>
      </c>
      <c r="R665" s="101">
        <v>3.5000000000000003E-2</v>
      </c>
      <c r="S665" s="50">
        <v>39.68</v>
      </c>
      <c r="T665" s="50">
        <v>1173.5604444444446</v>
      </c>
    </row>
    <row r="666" spans="1:20" ht="15.75" x14ac:dyDescent="0.25">
      <c r="A666" s="45"/>
      <c r="B666" s="46"/>
      <c r="C666" s="47">
        <v>4</v>
      </c>
      <c r="D666" s="47">
        <v>4</v>
      </c>
      <c r="E666" s="48">
        <v>9</v>
      </c>
      <c r="F666" s="42">
        <v>5</v>
      </c>
      <c r="G666" s="42"/>
      <c r="H666" s="42">
        <v>136</v>
      </c>
      <c r="I666" s="42"/>
      <c r="J666" s="49" t="s">
        <v>1337</v>
      </c>
      <c r="K666" s="50">
        <v>1351.75</v>
      </c>
      <c r="L666" s="50">
        <v>150.19444444444443</v>
      </c>
      <c r="M666" s="50">
        <v>180.23333333333335</v>
      </c>
      <c r="N666" s="50">
        <v>1682.1777777777777</v>
      </c>
      <c r="O666" s="122">
        <v>0.03</v>
      </c>
      <c r="P666" s="50">
        <v>50.46</v>
      </c>
      <c r="Q666" s="50">
        <v>1732.6377777777777</v>
      </c>
      <c r="R666" s="101">
        <v>3.5000000000000003E-2</v>
      </c>
      <c r="S666" s="50">
        <v>60.64</v>
      </c>
      <c r="T666" s="50">
        <v>1793.2777777777778</v>
      </c>
    </row>
    <row r="667" spans="1:20" ht="15.75" x14ac:dyDescent="0.25">
      <c r="A667" s="45"/>
      <c r="B667" s="46"/>
      <c r="C667" s="47">
        <v>4</v>
      </c>
      <c r="D667" s="47">
        <v>4</v>
      </c>
      <c r="E667" s="48">
        <v>9</v>
      </c>
      <c r="F667" s="42">
        <v>5</v>
      </c>
      <c r="G667" s="42">
        <v>1</v>
      </c>
      <c r="H667" s="42">
        <v>137</v>
      </c>
      <c r="I667" s="42"/>
      <c r="J667" s="49" t="s">
        <v>1290</v>
      </c>
      <c r="K667" s="50">
        <v>11171.85</v>
      </c>
      <c r="L667" s="50">
        <v>1241.3166666666668</v>
      </c>
      <c r="M667" s="50">
        <v>1489.58</v>
      </c>
      <c r="N667" s="50">
        <v>13902.746666666668</v>
      </c>
      <c r="O667" s="122">
        <v>0.03</v>
      </c>
      <c r="P667" s="50">
        <v>417.08</v>
      </c>
      <c r="Q667" s="50">
        <v>14319.826666666668</v>
      </c>
      <c r="R667" s="101">
        <v>3.5000000000000003E-2</v>
      </c>
      <c r="S667" s="50">
        <v>501.19</v>
      </c>
      <c r="T667" s="50">
        <v>14821.016666666668</v>
      </c>
    </row>
    <row r="668" spans="1:20" ht="15.75" x14ac:dyDescent="0.25">
      <c r="A668" s="45"/>
      <c r="B668" s="46"/>
      <c r="C668" s="47">
        <v>4</v>
      </c>
      <c r="D668" s="47">
        <v>4</v>
      </c>
      <c r="E668" s="48">
        <v>9</v>
      </c>
      <c r="F668" s="42">
        <v>5</v>
      </c>
      <c r="G668" s="42">
        <v>1</v>
      </c>
      <c r="H668" s="42">
        <v>138</v>
      </c>
      <c r="I668" s="42"/>
      <c r="J668" s="49" t="s">
        <v>630</v>
      </c>
      <c r="K668" s="50">
        <v>609.08000000000004</v>
      </c>
      <c r="L668" s="50">
        <v>67.675555555555562</v>
      </c>
      <c r="M668" s="50">
        <v>81.210666666666668</v>
      </c>
      <c r="N668" s="50">
        <v>757.96622222222231</v>
      </c>
      <c r="O668" s="122">
        <v>0.03</v>
      </c>
      <c r="P668" s="50">
        <v>22.73</v>
      </c>
      <c r="Q668" s="50">
        <v>780.69622222222233</v>
      </c>
      <c r="R668" s="101">
        <v>3.5000000000000003E-2</v>
      </c>
      <c r="S668" s="50">
        <v>27.32</v>
      </c>
      <c r="T668" s="50">
        <v>808.01622222222238</v>
      </c>
    </row>
    <row r="669" spans="1:20" ht="15.75" x14ac:dyDescent="0.25">
      <c r="A669" s="45"/>
      <c r="B669" s="46"/>
      <c r="C669" s="47">
        <v>4</v>
      </c>
      <c r="D669" s="47">
        <v>4</v>
      </c>
      <c r="E669" s="48">
        <v>9</v>
      </c>
      <c r="F669" s="42">
        <v>5</v>
      </c>
      <c r="G669" s="42">
        <v>1</v>
      </c>
      <c r="H669" s="42">
        <v>139</v>
      </c>
      <c r="I669" s="42"/>
      <c r="J669" s="49" t="s">
        <v>1338</v>
      </c>
      <c r="K669" s="50">
        <v>561.66999999999996</v>
      </c>
      <c r="L669" s="50">
        <v>62.407777777777774</v>
      </c>
      <c r="M669" s="50">
        <v>74.889333333333326</v>
      </c>
      <c r="N669" s="50">
        <v>698.96711111111108</v>
      </c>
      <c r="O669" s="122">
        <v>0.03</v>
      </c>
      <c r="P669" s="50">
        <v>20.96</v>
      </c>
      <c r="Q669" s="50">
        <v>719.92711111111112</v>
      </c>
      <c r="R669" s="101">
        <v>3.5000000000000003E-2</v>
      </c>
      <c r="S669" s="50">
        <v>25.19</v>
      </c>
      <c r="T669" s="50">
        <v>745.11711111111117</v>
      </c>
    </row>
    <row r="670" spans="1:20" ht="15.75" x14ac:dyDescent="0.25">
      <c r="A670" s="45"/>
      <c r="B670" s="46"/>
      <c r="C670" s="47">
        <v>4</v>
      </c>
      <c r="D670" s="47">
        <v>4</v>
      </c>
      <c r="E670" s="48">
        <v>9</v>
      </c>
      <c r="F670" s="42">
        <v>5</v>
      </c>
      <c r="G670" s="42">
        <v>1</v>
      </c>
      <c r="H670" s="42">
        <v>141</v>
      </c>
      <c r="I670" s="42"/>
      <c r="J670" s="49" t="s">
        <v>1339</v>
      </c>
      <c r="K670" s="50">
        <v>1612.51</v>
      </c>
      <c r="L670" s="50">
        <v>179.16777777777779</v>
      </c>
      <c r="M670" s="50">
        <v>215.00133333333335</v>
      </c>
      <c r="N670" s="50">
        <v>2006.6791111111111</v>
      </c>
      <c r="O670" s="122">
        <v>0.03</v>
      </c>
      <c r="P670" s="50">
        <v>60.2</v>
      </c>
      <c r="Q670" s="50">
        <v>2066.8791111111109</v>
      </c>
      <c r="R670" s="101">
        <v>3.5000000000000003E-2</v>
      </c>
      <c r="S670" s="50">
        <v>72.34</v>
      </c>
      <c r="T670" s="50">
        <v>2139.219111111111</v>
      </c>
    </row>
    <row r="671" spans="1:20" ht="15.75" x14ac:dyDescent="0.25">
      <c r="A671" s="45"/>
      <c r="B671" s="46"/>
      <c r="C671" s="47">
        <v>4</v>
      </c>
      <c r="D671" s="47">
        <v>4</v>
      </c>
      <c r="E671" s="48">
        <v>9</v>
      </c>
      <c r="F671" s="42">
        <v>5</v>
      </c>
      <c r="G671" s="42"/>
      <c r="H671" s="42">
        <v>142</v>
      </c>
      <c r="I671" s="42"/>
      <c r="J671" s="49" t="s">
        <v>1340</v>
      </c>
      <c r="K671" s="50">
        <v>325.19</v>
      </c>
      <c r="L671" s="50">
        <v>36.132222222222218</v>
      </c>
      <c r="M671" s="50">
        <v>43.358666666666664</v>
      </c>
      <c r="N671" s="50">
        <v>404.68088888888883</v>
      </c>
      <c r="O671" s="122">
        <v>0.03</v>
      </c>
      <c r="P671" s="50">
        <v>12.14</v>
      </c>
      <c r="Q671" s="50">
        <v>416.82088888888882</v>
      </c>
      <c r="R671" s="101">
        <v>3.5000000000000003E-2</v>
      </c>
      <c r="S671" s="50">
        <v>14.58</v>
      </c>
      <c r="T671" s="50">
        <v>431.4008888888888</v>
      </c>
    </row>
    <row r="672" spans="1:20" ht="15.75" x14ac:dyDescent="0.25">
      <c r="A672" s="45"/>
      <c r="B672" s="46"/>
      <c r="C672" s="47">
        <v>4</v>
      </c>
      <c r="D672" s="47">
        <v>4</v>
      </c>
      <c r="E672" s="48">
        <v>9</v>
      </c>
      <c r="F672" s="42">
        <v>5</v>
      </c>
      <c r="G672" s="42">
        <v>1</v>
      </c>
      <c r="H672" s="42">
        <v>143</v>
      </c>
      <c r="I672" s="42"/>
      <c r="J672" s="49" t="s">
        <v>1341</v>
      </c>
      <c r="K672" s="50">
        <v>3187.16</v>
      </c>
      <c r="L672" s="50">
        <v>354.12888888888887</v>
      </c>
      <c r="M672" s="50">
        <v>424.9546666666667</v>
      </c>
      <c r="N672" s="50">
        <v>3966.2435555555553</v>
      </c>
      <c r="O672" s="122">
        <v>0.03</v>
      </c>
      <c r="P672" s="50">
        <v>118.98</v>
      </c>
      <c r="Q672" s="50">
        <v>4085.2235555555553</v>
      </c>
      <c r="R672" s="101">
        <v>3.5000000000000003E-2</v>
      </c>
      <c r="S672" s="50">
        <v>142.97999999999999</v>
      </c>
      <c r="T672" s="50">
        <v>4228.2035555555549</v>
      </c>
    </row>
    <row r="673" spans="1:20" ht="15.75" x14ac:dyDescent="0.25">
      <c r="A673" s="45"/>
      <c r="B673" s="46"/>
      <c r="C673" s="47">
        <v>4</v>
      </c>
      <c r="D673" s="47">
        <v>4</v>
      </c>
      <c r="E673" s="48">
        <v>9</v>
      </c>
      <c r="F673" s="42">
        <v>5</v>
      </c>
      <c r="G673" s="42">
        <v>1</v>
      </c>
      <c r="H673" s="42">
        <v>144</v>
      </c>
      <c r="I673" s="42"/>
      <c r="J673" s="49" t="s">
        <v>1342</v>
      </c>
      <c r="K673" s="50">
        <v>357.09</v>
      </c>
      <c r="L673" s="50">
        <v>39.676666666666662</v>
      </c>
      <c r="M673" s="50">
        <v>47.611999999999995</v>
      </c>
      <c r="N673" s="50">
        <v>444.37866666666662</v>
      </c>
      <c r="O673" s="122">
        <v>0.03</v>
      </c>
      <c r="P673" s="50">
        <v>13.33</v>
      </c>
      <c r="Q673" s="50">
        <v>457.7086666666666</v>
      </c>
      <c r="R673" s="101">
        <v>3.5000000000000003E-2</v>
      </c>
      <c r="S673" s="50">
        <v>16.010000000000002</v>
      </c>
      <c r="T673" s="50">
        <v>473.71866666666659</v>
      </c>
    </row>
    <row r="674" spans="1:20" ht="15.75" x14ac:dyDescent="0.25">
      <c r="A674" s="45"/>
      <c r="B674" s="46"/>
      <c r="C674" s="47">
        <v>4</v>
      </c>
      <c r="D674" s="47">
        <v>4</v>
      </c>
      <c r="E674" s="48">
        <v>9</v>
      </c>
      <c r="F674" s="42">
        <v>5</v>
      </c>
      <c r="G674" s="42">
        <v>1</v>
      </c>
      <c r="H674" s="42">
        <v>145</v>
      </c>
      <c r="I674" s="42"/>
      <c r="J674" s="49" t="s">
        <v>1343</v>
      </c>
      <c r="K674" s="50">
        <v>205.95</v>
      </c>
      <c r="L674" s="50">
        <v>22.883333333333329</v>
      </c>
      <c r="M674" s="50">
        <v>27.459999999999997</v>
      </c>
      <c r="N674" s="50">
        <v>256.29333333333329</v>
      </c>
      <c r="O674" s="122">
        <v>0.03</v>
      </c>
      <c r="P674" s="50">
        <v>7.68</v>
      </c>
      <c r="Q674" s="50">
        <v>263.9733333333333</v>
      </c>
      <c r="R674" s="101">
        <v>3.5000000000000003E-2</v>
      </c>
      <c r="S674" s="50">
        <v>9.23</v>
      </c>
      <c r="T674" s="50">
        <v>273.20333333333332</v>
      </c>
    </row>
    <row r="675" spans="1:20" ht="27.75" customHeight="1" x14ac:dyDescent="0.25">
      <c r="A675" s="136" t="s">
        <v>517</v>
      </c>
      <c r="B675" s="124">
        <v>1</v>
      </c>
      <c r="C675" s="125">
        <v>4</v>
      </c>
      <c r="D675" s="125">
        <v>4</v>
      </c>
      <c r="E675" s="126">
        <v>10</v>
      </c>
      <c r="F675" s="127"/>
      <c r="G675" s="131"/>
      <c r="H675" s="131"/>
      <c r="I675" s="131"/>
      <c r="J675" s="147" t="s">
        <v>518</v>
      </c>
      <c r="K675" s="144">
        <v>56817.02</v>
      </c>
      <c r="L675" s="144">
        <v>0</v>
      </c>
      <c r="M675" s="144">
        <v>16908.03</v>
      </c>
      <c r="N675" s="144">
        <v>73725.049999999988</v>
      </c>
      <c r="O675" s="137"/>
      <c r="P675" s="144">
        <v>2211.7399999999998</v>
      </c>
      <c r="Q675" s="144">
        <v>75936.789999999994</v>
      </c>
      <c r="R675" s="137"/>
      <c r="S675" s="144">
        <v>2657.77</v>
      </c>
      <c r="T675" s="144">
        <v>78594.559999999998</v>
      </c>
    </row>
    <row r="676" spans="1:20" ht="27.75" customHeight="1" x14ac:dyDescent="0.25">
      <c r="A676" s="54">
        <v>1</v>
      </c>
      <c r="B676" s="39">
        <v>1</v>
      </c>
      <c r="C676" s="40">
        <v>4</v>
      </c>
      <c r="D676" s="40">
        <v>4</v>
      </c>
      <c r="E676" s="41">
        <v>10</v>
      </c>
      <c r="F676" s="55">
        <v>1</v>
      </c>
      <c r="G676" s="42"/>
      <c r="H676" s="42"/>
      <c r="I676" s="42"/>
      <c r="J676" s="57" t="s">
        <v>519</v>
      </c>
      <c r="K676" s="72">
        <v>56817.02</v>
      </c>
      <c r="L676" s="72">
        <v>0</v>
      </c>
      <c r="M676" s="72">
        <v>16908.03</v>
      </c>
      <c r="N676" s="72">
        <v>73725.049999999988</v>
      </c>
      <c r="O676" s="104"/>
      <c r="P676" s="72">
        <v>2211.7399999999998</v>
      </c>
      <c r="Q676" s="72">
        <v>75936.789999999994</v>
      </c>
      <c r="R676" s="104"/>
      <c r="S676" s="72">
        <v>2657.77</v>
      </c>
      <c r="T676" s="72">
        <v>78594.559999999998</v>
      </c>
    </row>
    <row r="677" spans="1:20" ht="15.75" x14ac:dyDescent="0.25">
      <c r="A677" s="45"/>
      <c r="B677" s="39">
        <v>1</v>
      </c>
      <c r="C677" s="40">
        <v>4</v>
      </c>
      <c r="D677" s="40">
        <v>4</v>
      </c>
      <c r="E677" s="41">
        <v>10</v>
      </c>
      <c r="F677" s="55">
        <v>1</v>
      </c>
      <c r="G677" s="55">
        <v>1</v>
      </c>
      <c r="H677" s="42"/>
      <c r="I677" s="42"/>
      <c r="J677" s="43" t="s">
        <v>520</v>
      </c>
      <c r="K677" s="72">
        <v>22571.35</v>
      </c>
      <c r="L677" s="72">
        <v>0</v>
      </c>
      <c r="M677" s="72">
        <v>5492.8099999999995</v>
      </c>
      <c r="N677" s="72">
        <v>28064.159999999996</v>
      </c>
      <c r="O677" s="104"/>
      <c r="P677" s="72">
        <v>841.92</v>
      </c>
      <c r="Q677" s="72">
        <v>28906.079999999998</v>
      </c>
      <c r="R677" s="104"/>
      <c r="S677" s="72">
        <v>1011.7</v>
      </c>
      <c r="T677" s="72">
        <v>29917.78</v>
      </c>
    </row>
    <row r="678" spans="1:20" ht="15.75" x14ac:dyDescent="0.25">
      <c r="A678" s="45"/>
      <c r="B678" s="46">
        <v>1</v>
      </c>
      <c r="C678" s="47">
        <v>4</v>
      </c>
      <c r="D678" s="47">
        <v>4</v>
      </c>
      <c r="E678" s="48">
        <v>10</v>
      </c>
      <c r="F678" s="42">
        <v>1</v>
      </c>
      <c r="G678" s="42">
        <v>1</v>
      </c>
      <c r="H678" s="42">
        <v>1</v>
      </c>
      <c r="I678" s="42"/>
      <c r="J678" s="49" t="s">
        <v>521</v>
      </c>
      <c r="K678" s="50">
        <v>17378.62</v>
      </c>
      <c r="L678" s="50">
        <v>0</v>
      </c>
      <c r="M678" s="50">
        <v>2896.44</v>
      </c>
      <c r="N678" s="50">
        <v>20275.059999999998</v>
      </c>
      <c r="O678" s="122">
        <v>0.03</v>
      </c>
      <c r="P678" s="50">
        <v>608.25</v>
      </c>
      <c r="Q678" s="50">
        <v>20883.309999999998</v>
      </c>
      <c r="R678" s="101">
        <v>3.5000000000000003E-2</v>
      </c>
      <c r="S678" s="50">
        <v>730.91</v>
      </c>
      <c r="T678" s="50">
        <v>21614.219999999998</v>
      </c>
    </row>
    <row r="679" spans="1:20" ht="15.75" x14ac:dyDescent="0.25">
      <c r="A679" s="45"/>
      <c r="B679" s="46">
        <v>1</v>
      </c>
      <c r="C679" s="47">
        <v>4</v>
      </c>
      <c r="D679" s="47">
        <v>4</v>
      </c>
      <c r="E679" s="48">
        <v>10</v>
      </c>
      <c r="F679" s="42">
        <v>1</v>
      </c>
      <c r="G679" s="42">
        <v>1</v>
      </c>
      <c r="H679" s="42">
        <v>2</v>
      </c>
      <c r="I679" s="42"/>
      <c r="J679" s="49" t="s">
        <v>522</v>
      </c>
      <c r="K679" s="50">
        <v>0</v>
      </c>
      <c r="L679" s="50">
        <v>0</v>
      </c>
      <c r="M679" s="50">
        <v>0</v>
      </c>
      <c r="N679" s="50">
        <v>0</v>
      </c>
      <c r="O679" s="122">
        <v>0.03</v>
      </c>
      <c r="P679" s="50">
        <v>0</v>
      </c>
      <c r="Q679" s="50">
        <v>0</v>
      </c>
      <c r="R679" s="101">
        <v>3.5000000000000003E-2</v>
      </c>
      <c r="S679" s="50">
        <v>0</v>
      </c>
      <c r="T679" s="50">
        <v>0</v>
      </c>
    </row>
    <row r="680" spans="1:20" ht="15.75" x14ac:dyDescent="0.25">
      <c r="A680" s="45"/>
      <c r="B680" s="46">
        <v>1</v>
      </c>
      <c r="C680" s="47">
        <v>4</v>
      </c>
      <c r="D680" s="47">
        <v>4</v>
      </c>
      <c r="E680" s="48">
        <v>10</v>
      </c>
      <c r="F680" s="42">
        <v>1</v>
      </c>
      <c r="G680" s="42">
        <v>1</v>
      </c>
      <c r="H680" s="42">
        <v>3</v>
      </c>
      <c r="I680" s="42"/>
      <c r="J680" s="49" t="s">
        <v>523</v>
      </c>
      <c r="K680" s="50">
        <v>5192.7299999999996</v>
      </c>
      <c r="L680" s="50">
        <v>0</v>
      </c>
      <c r="M680" s="50">
        <v>2596.37</v>
      </c>
      <c r="N680" s="50">
        <v>7789.0999999999995</v>
      </c>
      <c r="O680" s="122">
        <v>0.03</v>
      </c>
      <c r="P680" s="50">
        <v>233.67</v>
      </c>
      <c r="Q680" s="50">
        <v>8022.7699999999995</v>
      </c>
      <c r="R680" s="101">
        <v>3.5000000000000003E-2</v>
      </c>
      <c r="S680" s="50">
        <v>280.79000000000002</v>
      </c>
      <c r="T680" s="50">
        <v>8303.56</v>
      </c>
    </row>
    <row r="681" spans="1:20" ht="44.25" customHeight="1" x14ac:dyDescent="0.25">
      <c r="A681" s="45"/>
      <c r="B681" s="39">
        <v>1</v>
      </c>
      <c r="C681" s="40">
        <v>4</v>
      </c>
      <c r="D681" s="40">
        <v>4</v>
      </c>
      <c r="E681" s="41">
        <v>10</v>
      </c>
      <c r="F681" s="55">
        <v>1</v>
      </c>
      <c r="G681" s="55">
        <v>2</v>
      </c>
      <c r="H681" s="42"/>
      <c r="I681" s="42"/>
      <c r="J681" s="57" t="s">
        <v>524</v>
      </c>
      <c r="K681" s="72">
        <v>23276.85</v>
      </c>
      <c r="L681" s="72">
        <v>0</v>
      </c>
      <c r="M681" s="72">
        <v>7758.95</v>
      </c>
      <c r="N681" s="72">
        <v>31035.8</v>
      </c>
      <c r="O681" s="104"/>
      <c r="P681" s="72">
        <v>931.07</v>
      </c>
      <c r="Q681" s="72">
        <v>31966.87</v>
      </c>
      <c r="R681" s="104"/>
      <c r="S681" s="72">
        <v>1118.8399999999999</v>
      </c>
      <c r="T681" s="72">
        <v>33085.71</v>
      </c>
    </row>
    <row r="682" spans="1:20" ht="15.75" x14ac:dyDescent="0.25">
      <c r="A682" s="45"/>
      <c r="B682" s="46">
        <v>1</v>
      </c>
      <c r="C682" s="47">
        <v>4</v>
      </c>
      <c r="D682" s="47">
        <v>4</v>
      </c>
      <c r="E682" s="48">
        <v>10</v>
      </c>
      <c r="F682" s="42">
        <v>1</v>
      </c>
      <c r="G682" s="42">
        <v>2</v>
      </c>
      <c r="H682" s="42">
        <v>1</v>
      </c>
      <c r="I682" s="42"/>
      <c r="J682" s="49" t="s">
        <v>525</v>
      </c>
      <c r="K682" s="50">
        <v>23276.85</v>
      </c>
      <c r="L682" s="50">
        <v>0</v>
      </c>
      <c r="M682" s="50">
        <v>7758.95</v>
      </c>
      <c r="N682" s="50">
        <v>31035.8</v>
      </c>
      <c r="O682" s="122">
        <v>0.03</v>
      </c>
      <c r="P682" s="50">
        <v>931.07</v>
      </c>
      <c r="Q682" s="50">
        <v>31966.87</v>
      </c>
      <c r="R682" s="101">
        <v>3.5000000000000003E-2</v>
      </c>
      <c r="S682" s="50">
        <v>1118.8399999999999</v>
      </c>
      <c r="T682" s="50">
        <v>33085.71</v>
      </c>
    </row>
    <row r="683" spans="1:20" ht="15.75" x14ac:dyDescent="0.25">
      <c r="A683" s="45"/>
      <c r="B683" s="46">
        <v>1</v>
      </c>
      <c r="C683" s="47">
        <v>4</v>
      </c>
      <c r="D683" s="47">
        <v>4</v>
      </c>
      <c r="E683" s="48">
        <v>10</v>
      </c>
      <c r="F683" s="42">
        <v>1</v>
      </c>
      <c r="G683" s="42">
        <v>2</v>
      </c>
      <c r="H683" s="42">
        <v>2</v>
      </c>
      <c r="I683" s="42"/>
      <c r="J683" s="49" t="s">
        <v>526</v>
      </c>
      <c r="K683" s="50">
        <v>0</v>
      </c>
      <c r="L683" s="50">
        <v>0</v>
      </c>
      <c r="M683" s="50">
        <v>0</v>
      </c>
      <c r="N683" s="50">
        <v>0</v>
      </c>
      <c r="O683" s="122">
        <v>0.03</v>
      </c>
      <c r="P683" s="50">
        <v>0</v>
      </c>
      <c r="Q683" s="50">
        <v>0</v>
      </c>
      <c r="R683" s="101">
        <v>3.5000000000000003E-2</v>
      </c>
      <c r="S683" s="50">
        <v>0</v>
      </c>
      <c r="T683" s="50">
        <v>0</v>
      </c>
    </row>
    <row r="684" spans="1:20" ht="15.75" x14ac:dyDescent="0.25">
      <c r="A684" s="45"/>
      <c r="B684" s="46">
        <v>1</v>
      </c>
      <c r="C684" s="47">
        <v>4</v>
      </c>
      <c r="D684" s="47">
        <v>4</v>
      </c>
      <c r="E684" s="48">
        <v>10</v>
      </c>
      <c r="F684" s="42">
        <v>1</v>
      </c>
      <c r="G684" s="42">
        <v>2</v>
      </c>
      <c r="H684" s="42">
        <v>3</v>
      </c>
      <c r="I684" s="42"/>
      <c r="J684" s="49" t="s">
        <v>527</v>
      </c>
      <c r="K684" s="50">
        <v>0</v>
      </c>
      <c r="L684" s="50">
        <v>0</v>
      </c>
      <c r="M684" s="50">
        <v>0</v>
      </c>
      <c r="N684" s="50">
        <v>0</v>
      </c>
      <c r="O684" s="122">
        <v>0.03</v>
      </c>
      <c r="P684" s="50">
        <v>0</v>
      </c>
      <c r="Q684" s="50">
        <v>0</v>
      </c>
      <c r="R684" s="101">
        <v>3.5000000000000003E-2</v>
      </c>
      <c r="S684" s="50">
        <v>0</v>
      </c>
      <c r="T684" s="50">
        <v>0</v>
      </c>
    </row>
    <row r="685" spans="1:20" ht="15.75" x14ac:dyDescent="0.25">
      <c r="A685" s="45"/>
      <c r="B685" s="39">
        <v>1</v>
      </c>
      <c r="C685" s="40">
        <v>4</v>
      </c>
      <c r="D685" s="40">
        <v>4</v>
      </c>
      <c r="E685" s="41">
        <v>10</v>
      </c>
      <c r="F685" s="55">
        <v>1</v>
      </c>
      <c r="G685" s="55">
        <v>3</v>
      </c>
      <c r="H685" s="42"/>
      <c r="I685" s="42"/>
      <c r="J685" s="43" t="s">
        <v>528</v>
      </c>
      <c r="K685" s="72">
        <v>10968.82</v>
      </c>
      <c r="L685" s="72">
        <v>0</v>
      </c>
      <c r="M685" s="72">
        <v>3656.27</v>
      </c>
      <c r="N685" s="72">
        <v>14625.09</v>
      </c>
      <c r="O685" s="104"/>
      <c r="P685" s="72">
        <v>438.75</v>
      </c>
      <c r="Q685" s="72">
        <v>15063.84</v>
      </c>
      <c r="R685" s="104"/>
      <c r="S685" s="72">
        <v>527.23</v>
      </c>
      <c r="T685" s="72">
        <v>15591.07</v>
      </c>
    </row>
    <row r="686" spans="1:20" ht="15.75" x14ac:dyDescent="0.25">
      <c r="A686" s="45"/>
      <c r="B686" s="46">
        <v>1</v>
      </c>
      <c r="C686" s="47">
        <v>4</v>
      </c>
      <c r="D686" s="47">
        <v>4</v>
      </c>
      <c r="E686" s="48">
        <v>10</v>
      </c>
      <c r="F686" s="42">
        <v>1</v>
      </c>
      <c r="G686" s="42">
        <v>3</v>
      </c>
      <c r="H686" s="42">
        <v>1</v>
      </c>
      <c r="I686" s="42"/>
      <c r="J686" s="49" t="s">
        <v>521</v>
      </c>
      <c r="K686" s="50">
        <v>10968.82</v>
      </c>
      <c r="L686" s="50">
        <v>0</v>
      </c>
      <c r="M686" s="50">
        <v>3656.27</v>
      </c>
      <c r="N686" s="50">
        <v>14625.09</v>
      </c>
      <c r="O686" s="122">
        <v>0.03</v>
      </c>
      <c r="P686" s="50">
        <v>438.75</v>
      </c>
      <c r="Q686" s="50">
        <v>15063.84</v>
      </c>
      <c r="R686" s="101">
        <v>3.5000000000000003E-2</v>
      </c>
      <c r="S686" s="50">
        <v>527.23</v>
      </c>
      <c r="T686" s="50">
        <v>15591.07</v>
      </c>
    </row>
    <row r="687" spans="1:20" ht="15.75" x14ac:dyDescent="0.25">
      <c r="A687" s="45"/>
      <c r="B687" s="46">
        <v>1</v>
      </c>
      <c r="C687" s="47">
        <v>4</v>
      </c>
      <c r="D687" s="47">
        <v>4</v>
      </c>
      <c r="E687" s="48">
        <v>10</v>
      </c>
      <c r="F687" s="42">
        <v>1</v>
      </c>
      <c r="G687" s="42">
        <v>3</v>
      </c>
      <c r="H687" s="42">
        <v>2</v>
      </c>
      <c r="I687" s="42"/>
      <c r="J687" s="49" t="s">
        <v>522</v>
      </c>
      <c r="K687" s="50">
        <v>0</v>
      </c>
      <c r="L687" s="50">
        <v>0</v>
      </c>
      <c r="M687" s="50">
        <v>0</v>
      </c>
      <c r="N687" s="50">
        <v>0</v>
      </c>
      <c r="O687" s="122">
        <v>0.03</v>
      </c>
      <c r="P687" s="50">
        <v>0</v>
      </c>
      <c r="Q687" s="50">
        <v>0</v>
      </c>
      <c r="R687" s="101">
        <v>3.5000000000000003E-2</v>
      </c>
      <c r="S687" s="50">
        <v>0</v>
      </c>
      <c r="T687" s="50">
        <v>0</v>
      </c>
    </row>
    <row r="688" spans="1:20" ht="15.75" x14ac:dyDescent="0.25">
      <c r="A688" s="45"/>
      <c r="B688" s="46">
        <v>1</v>
      </c>
      <c r="C688" s="47">
        <v>4</v>
      </c>
      <c r="D688" s="47">
        <v>4</v>
      </c>
      <c r="E688" s="48">
        <v>10</v>
      </c>
      <c r="F688" s="42">
        <v>1</v>
      </c>
      <c r="G688" s="42">
        <v>3</v>
      </c>
      <c r="H688" s="42">
        <v>3</v>
      </c>
      <c r="I688" s="42"/>
      <c r="J688" s="49" t="s">
        <v>529</v>
      </c>
      <c r="K688" s="50">
        <v>0</v>
      </c>
      <c r="L688" s="50">
        <v>0</v>
      </c>
      <c r="M688" s="50">
        <v>0</v>
      </c>
      <c r="N688" s="50">
        <v>0</v>
      </c>
      <c r="O688" s="122">
        <v>0.03</v>
      </c>
      <c r="P688" s="50">
        <v>0</v>
      </c>
      <c r="Q688" s="50">
        <v>0</v>
      </c>
      <c r="R688" s="101">
        <v>3.5000000000000003E-2</v>
      </c>
      <c r="S688" s="50">
        <v>0</v>
      </c>
      <c r="T688" s="50">
        <v>0</v>
      </c>
    </row>
    <row r="689" spans="1:20" ht="25.5" x14ac:dyDescent="0.25">
      <c r="A689" s="45"/>
      <c r="B689" s="39">
        <v>1</v>
      </c>
      <c r="C689" s="40">
        <v>4</v>
      </c>
      <c r="D689" s="40">
        <v>4</v>
      </c>
      <c r="E689" s="41">
        <v>10</v>
      </c>
      <c r="F689" s="55">
        <v>1</v>
      </c>
      <c r="G689" s="55">
        <v>4</v>
      </c>
      <c r="H689" s="42"/>
      <c r="I689" s="42"/>
      <c r="J689" s="57" t="s">
        <v>530</v>
      </c>
      <c r="K689" s="72">
        <v>0</v>
      </c>
      <c r="L689" s="72">
        <v>0</v>
      </c>
      <c r="M689" s="72">
        <v>0</v>
      </c>
      <c r="N689" s="72">
        <v>0</v>
      </c>
      <c r="O689" s="122">
        <v>0.03</v>
      </c>
      <c r="P689" s="86">
        <v>0</v>
      </c>
      <c r="Q689" s="72">
        <v>0</v>
      </c>
      <c r="R689" s="101">
        <v>3.5000000000000003E-2</v>
      </c>
      <c r="S689" s="86">
        <v>0</v>
      </c>
      <c r="T689" s="72">
        <v>0</v>
      </c>
    </row>
    <row r="690" spans="1:20" ht="25.5" x14ac:dyDescent="0.25">
      <c r="A690" s="45"/>
      <c r="B690" s="39">
        <v>1</v>
      </c>
      <c r="C690" s="40">
        <v>4</v>
      </c>
      <c r="D690" s="40">
        <v>4</v>
      </c>
      <c r="E690" s="41">
        <v>10</v>
      </c>
      <c r="F690" s="55">
        <v>1</v>
      </c>
      <c r="G690" s="55">
        <v>5</v>
      </c>
      <c r="H690" s="42"/>
      <c r="I690" s="42"/>
      <c r="J690" s="57" t="s">
        <v>531</v>
      </c>
      <c r="K690" s="72">
        <v>0</v>
      </c>
      <c r="L690" s="72">
        <v>0</v>
      </c>
      <c r="M690" s="72">
        <v>0</v>
      </c>
      <c r="N690" s="72">
        <v>0</v>
      </c>
      <c r="O690" s="122">
        <v>0.03</v>
      </c>
      <c r="P690" s="86">
        <v>0</v>
      </c>
      <c r="Q690" s="72">
        <v>0</v>
      </c>
      <c r="R690" s="101">
        <v>3.5000000000000003E-2</v>
      </c>
      <c r="S690" s="86">
        <v>0</v>
      </c>
      <c r="T690" s="72">
        <v>0</v>
      </c>
    </row>
    <row r="691" spans="1:20" ht="15.75" x14ac:dyDescent="0.25">
      <c r="A691" s="54">
        <v>2</v>
      </c>
      <c r="B691" s="39">
        <v>1</v>
      </c>
      <c r="C691" s="40">
        <v>4</v>
      </c>
      <c r="D691" s="40">
        <v>4</v>
      </c>
      <c r="E691" s="41">
        <v>10</v>
      </c>
      <c r="F691" s="55">
        <v>2</v>
      </c>
      <c r="G691" s="42"/>
      <c r="H691" s="42"/>
      <c r="I691" s="42"/>
      <c r="J691" s="43" t="s">
        <v>532</v>
      </c>
      <c r="K691" s="72">
        <v>0</v>
      </c>
      <c r="L691" s="72">
        <v>0</v>
      </c>
      <c r="M691" s="72">
        <v>0</v>
      </c>
      <c r="N691" s="72">
        <v>0</v>
      </c>
      <c r="O691" s="104"/>
      <c r="P691" s="72">
        <v>0</v>
      </c>
      <c r="Q691" s="72">
        <v>0</v>
      </c>
      <c r="R691" s="101">
        <v>3.5000000000000003E-2</v>
      </c>
      <c r="S691" s="72">
        <v>0</v>
      </c>
      <c r="T691" s="72">
        <v>0</v>
      </c>
    </row>
    <row r="692" spans="1:20" ht="15.75" x14ac:dyDescent="0.25">
      <c r="A692" s="45"/>
      <c r="B692" s="46">
        <v>1</v>
      </c>
      <c r="C692" s="47">
        <v>4</v>
      </c>
      <c r="D692" s="47">
        <v>4</v>
      </c>
      <c r="E692" s="48">
        <v>10</v>
      </c>
      <c r="F692" s="42">
        <v>2</v>
      </c>
      <c r="G692" s="42">
        <v>1</v>
      </c>
      <c r="H692" s="42"/>
      <c r="I692" s="42"/>
      <c r="J692" s="49" t="s">
        <v>533</v>
      </c>
      <c r="K692" s="50">
        <v>0</v>
      </c>
      <c r="L692" s="50">
        <v>0</v>
      </c>
      <c r="M692" s="50">
        <v>0</v>
      </c>
      <c r="N692" s="50">
        <v>0</v>
      </c>
      <c r="O692" s="122">
        <v>0.03</v>
      </c>
      <c r="P692" s="50">
        <v>0</v>
      </c>
      <c r="Q692" s="50">
        <v>0</v>
      </c>
      <c r="R692" s="101">
        <v>3.5000000000000003E-2</v>
      </c>
      <c r="S692" s="50">
        <v>0</v>
      </c>
      <c r="T692" s="50">
        <v>0</v>
      </c>
    </row>
    <row r="693" spans="1:20" ht="15.75" x14ac:dyDescent="0.25">
      <c r="A693" s="45"/>
      <c r="B693" s="46">
        <v>1</v>
      </c>
      <c r="C693" s="47">
        <v>4</v>
      </c>
      <c r="D693" s="47">
        <v>4</v>
      </c>
      <c r="E693" s="48">
        <v>10</v>
      </c>
      <c r="F693" s="42">
        <v>2</v>
      </c>
      <c r="G693" s="42">
        <v>2</v>
      </c>
      <c r="H693" s="42"/>
      <c r="I693" s="42"/>
      <c r="J693" s="49" t="s">
        <v>534</v>
      </c>
      <c r="K693" s="50">
        <v>0</v>
      </c>
      <c r="L693" s="50">
        <v>0</v>
      </c>
      <c r="M693" s="50">
        <v>0</v>
      </c>
      <c r="N693" s="50">
        <v>0</v>
      </c>
      <c r="O693" s="122">
        <v>0.03</v>
      </c>
      <c r="P693" s="50">
        <v>0</v>
      </c>
      <c r="Q693" s="50">
        <v>0</v>
      </c>
      <c r="R693" s="101">
        <v>3.5000000000000003E-2</v>
      </c>
      <c r="S693" s="50">
        <v>0</v>
      </c>
      <c r="T693" s="50">
        <v>0</v>
      </c>
    </row>
    <row r="694" spans="1:20" ht="15.75" x14ac:dyDescent="0.25">
      <c r="A694" s="54">
        <v>3</v>
      </c>
      <c r="B694" s="39">
        <v>1</v>
      </c>
      <c r="C694" s="40">
        <v>4</v>
      </c>
      <c r="D694" s="40">
        <v>4</v>
      </c>
      <c r="E694" s="41">
        <v>10</v>
      </c>
      <c r="F694" s="55">
        <v>3</v>
      </c>
      <c r="G694" s="42"/>
      <c r="H694" s="42"/>
      <c r="I694" s="42"/>
      <c r="J694" s="43" t="s">
        <v>535</v>
      </c>
      <c r="K694" s="72">
        <v>0</v>
      </c>
      <c r="L694" s="72">
        <v>0</v>
      </c>
      <c r="M694" s="72">
        <v>0</v>
      </c>
      <c r="N694" s="72">
        <v>0</v>
      </c>
      <c r="O694" s="104"/>
      <c r="P694" s="72">
        <v>0</v>
      </c>
      <c r="Q694" s="72">
        <v>0</v>
      </c>
      <c r="R694" s="104"/>
      <c r="S694" s="72">
        <v>0</v>
      </c>
      <c r="T694" s="72">
        <v>0</v>
      </c>
    </row>
    <row r="695" spans="1:20" ht="15.75" x14ac:dyDescent="0.25">
      <c r="A695" s="45"/>
      <c r="B695" s="39">
        <v>1</v>
      </c>
      <c r="C695" s="40">
        <v>4</v>
      </c>
      <c r="D695" s="40">
        <v>4</v>
      </c>
      <c r="E695" s="41">
        <v>10</v>
      </c>
      <c r="F695" s="55">
        <v>3</v>
      </c>
      <c r="G695" s="55">
        <v>1</v>
      </c>
      <c r="H695" s="42"/>
      <c r="I695" s="42"/>
      <c r="J695" s="43" t="s">
        <v>536</v>
      </c>
      <c r="K695" s="72">
        <v>0</v>
      </c>
      <c r="L695" s="72">
        <v>0</v>
      </c>
      <c r="M695" s="72">
        <v>0</v>
      </c>
      <c r="N695" s="72">
        <v>0</v>
      </c>
      <c r="O695" s="104"/>
      <c r="P695" s="72">
        <v>0</v>
      </c>
      <c r="Q695" s="72">
        <v>0</v>
      </c>
      <c r="R695" s="104"/>
      <c r="S695" s="72">
        <v>0</v>
      </c>
      <c r="T695" s="72">
        <v>0</v>
      </c>
    </row>
    <row r="696" spans="1:20" ht="15.75" x14ac:dyDescent="0.25">
      <c r="A696" s="45"/>
      <c r="B696" s="46">
        <v>1</v>
      </c>
      <c r="C696" s="47">
        <v>4</v>
      </c>
      <c r="D696" s="47">
        <v>4</v>
      </c>
      <c r="E696" s="48">
        <v>10</v>
      </c>
      <c r="F696" s="42">
        <v>3</v>
      </c>
      <c r="G696" s="42">
        <v>1</v>
      </c>
      <c r="H696" s="42">
        <v>1</v>
      </c>
      <c r="I696" s="42"/>
      <c r="J696" s="49" t="s">
        <v>537</v>
      </c>
      <c r="K696" s="50">
        <v>0</v>
      </c>
      <c r="L696" s="50">
        <v>0</v>
      </c>
      <c r="M696" s="50">
        <v>0</v>
      </c>
      <c r="N696" s="50">
        <v>0</v>
      </c>
      <c r="O696" s="122">
        <v>0.03</v>
      </c>
      <c r="P696" s="50">
        <v>0</v>
      </c>
      <c r="Q696" s="50">
        <v>0</v>
      </c>
      <c r="R696" s="101">
        <v>3.5000000000000003E-2</v>
      </c>
      <c r="S696" s="50">
        <v>0</v>
      </c>
      <c r="T696" s="50">
        <v>0</v>
      </c>
    </row>
    <row r="697" spans="1:20" ht="15.75" x14ac:dyDescent="0.25">
      <c r="A697" s="45"/>
      <c r="B697" s="46">
        <v>1</v>
      </c>
      <c r="C697" s="47">
        <v>4</v>
      </c>
      <c r="D697" s="47">
        <v>4</v>
      </c>
      <c r="E697" s="48">
        <v>10</v>
      </c>
      <c r="F697" s="42">
        <v>3</v>
      </c>
      <c r="G697" s="42">
        <v>1</v>
      </c>
      <c r="H697" s="42">
        <v>2</v>
      </c>
      <c r="I697" s="42"/>
      <c r="J697" s="49" t="s">
        <v>538</v>
      </c>
      <c r="K697" s="50">
        <v>0</v>
      </c>
      <c r="L697" s="50">
        <v>0</v>
      </c>
      <c r="M697" s="50">
        <v>0</v>
      </c>
      <c r="N697" s="50">
        <v>0</v>
      </c>
      <c r="O697" s="122">
        <v>0.03</v>
      </c>
      <c r="P697" s="50">
        <v>0</v>
      </c>
      <c r="Q697" s="50">
        <v>0</v>
      </c>
      <c r="R697" s="101">
        <v>3.5000000000000003E-2</v>
      </c>
      <c r="S697" s="50">
        <v>0</v>
      </c>
      <c r="T697" s="50">
        <v>0</v>
      </c>
    </row>
    <row r="698" spans="1:20" ht="15.75" x14ac:dyDescent="0.25">
      <c r="A698" s="45"/>
      <c r="B698" s="39">
        <v>1</v>
      </c>
      <c r="C698" s="40">
        <v>4</v>
      </c>
      <c r="D698" s="40">
        <v>4</v>
      </c>
      <c r="E698" s="41">
        <v>10</v>
      </c>
      <c r="F698" s="55">
        <v>3</v>
      </c>
      <c r="G698" s="55">
        <v>2</v>
      </c>
      <c r="H698" s="42"/>
      <c r="I698" s="42"/>
      <c r="J698" s="43" t="s">
        <v>539</v>
      </c>
      <c r="K698" s="72">
        <v>0</v>
      </c>
      <c r="L698" s="72">
        <v>0</v>
      </c>
      <c r="M698" s="72">
        <v>0</v>
      </c>
      <c r="N698" s="72">
        <v>0</v>
      </c>
      <c r="O698" s="104"/>
      <c r="P698" s="72">
        <v>0</v>
      </c>
      <c r="Q698" s="72">
        <v>0</v>
      </c>
      <c r="R698" s="104"/>
      <c r="S698" s="72">
        <v>0</v>
      </c>
      <c r="T698" s="72">
        <v>0</v>
      </c>
    </row>
    <row r="699" spans="1:20" ht="15.75" x14ac:dyDescent="0.25">
      <c r="A699" s="45"/>
      <c r="B699" s="46">
        <v>1</v>
      </c>
      <c r="C699" s="47">
        <v>4</v>
      </c>
      <c r="D699" s="47">
        <v>4</v>
      </c>
      <c r="E699" s="48">
        <v>10</v>
      </c>
      <c r="F699" s="42">
        <v>3</v>
      </c>
      <c r="G699" s="42">
        <v>2</v>
      </c>
      <c r="H699" s="42">
        <v>1</v>
      </c>
      <c r="I699" s="42"/>
      <c r="J699" s="49" t="s">
        <v>537</v>
      </c>
      <c r="K699" s="50">
        <v>0</v>
      </c>
      <c r="L699" s="50">
        <v>0</v>
      </c>
      <c r="M699" s="50">
        <v>0</v>
      </c>
      <c r="N699" s="50">
        <v>0</v>
      </c>
      <c r="O699" s="122">
        <v>0.03</v>
      </c>
      <c r="P699" s="50">
        <v>0</v>
      </c>
      <c r="Q699" s="50">
        <v>0</v>
      </c>
      <c r="R699" s="101">
        <v>3.5000000000000003E-2</v>
      </c>
      <c r="S699" s="50">
        <v>0</v>
      </c>
      <c r="T699" s="50">
        <v>0</v>
      </c>
    </row>
    <row r="700" spans="1:20" ht="15.75" x14ac:dyDescent="0.25">
      <c r="A700" s="45"/>
      <c r="B700" s="46">
        <v>1</v>
      </c>
      <c r="C700" s="47">
        <v>4</v>
      </c>
      <c r="D700" s="47">
        <v>4</v>
      </c>
      <c r="E700" s="48">
        <v>10</v>
      </c>
      <c r="F700" s="42">
        <v>3</v>
      </c>
      <c r="G700" s="42">
        <v>2</v>
      </c>
      <c r="H700" s="42">
        <v>2</v>
      </c>
      <c r="I700" s="42"/>
      <c r="J700" s="49" t="s">
        <v>538</v>
      </c>
      <c r="K700" s="50">
        <v>0</v>
      </c>
      <c r="L700" s="50">
        <v>0</v>
      </c>
      <c r="M700" s="50">
        <v>0</v>
      </c>
      <c r="N700" s="50">
        <v>0</v>
      </c>
      <c r="O700" s="122">
        <v>0.03</v>
      </c>
      <c r="P700" s="50">
        <v>0</v>
      </c>
      <c r="Q700" s="50">
        <v>0</v>
      </c>
      <c r="R700" s="101">
        <v>3.5000000000000003E-2</v>
      </c>
      <c r="S700" s="50">
        <v>0</v>
      </c>
      <c r="T700" s="50">
        <v>0</v>
      </c>
    </row>
    <row r="701" spans="1:20" ht="15.75" x14ac:dyDescent="0.25">
      <c r="A701" s="123" t="s">
        <v>540</v>
      </c>
      <c r="B701" s="124">
        <v>1</v>
      </c>
      <c r="C701" s="125">
        <v>4</v>
      </c>
      <c r="D701" s="125">
        <v>4</v>
      </c>
      <c r="E701" s="126">
        <v>11</v>
      </c>
      <c r="F701" s="131"/>
      <c r="G701" s="131"/>
      <c r="H701" s="131"/>
      <c r="I701" s="131"/>
      <c r="J701" s="128" t="s">
        <v>541</v>
      </c>
      <c r="K701" s="144">
        <v>26839.45</v>
      </c>
      <c r="L701" s="144">
        <v>8946.48</v>
      </c>
      <c r="M701" s="144">
        <v>17892.97</v>
      </c>
      <c r="N701" s="144">
        <v>53678.9</v>
      </c>
      <c r="O701" s="137"/>
      <c r="P701" s="144">
        <v>1610.36</v>
      </c>
      <c r="Q701" s="144">
        <v>55289.26</v>
      </c>
      <c r="R701" s="137"/>
      <c r="S701" s="144">
        <v>1935.12</v>
      </c>
      <c r="T701" s="144">
        <v>57224.380000000005</v>
      </c>
    </row>
    <row r="702" spans="1:20" ht="15.75" x14ac:dyDescent="0.25">
      <c r="A702" s="45">
        <v>1</v>
      </c>
      <c r="B702" s="46">
        <v>1</v>
      </c>
      <c r="C702" s="47">
        <v>4</v>
      </c>
      <c r="D702" s="47">
        <v>4</v>
      </c>
      <c r="E702" s="48">
        <v>11</v>
      </c>
      <c r="F702" s="42">
        <v>1</v>
      </c>
      <c r="G702" s="42"/>
      <c r="H702" s="42"/>
      <c r="I702" s="42"/>
      <c r="J702" s="49" t="s">
        <v>542</v>
      </c>
      <c r="K702" s="50">
        <v>26839.45</v>
      </c>
      <c r="L702" s="50">
        <v>8946.48</v>
      </c>
      <c r="M702" s="50">
        <v>17892.97</v>
      </c>
      <c r="N702" s="50">
        <v>53678.9</v>
      </c>
      <c r="O702" s="122">
        <v>0.03</v>
      </c>
      <c r="P702" s="50">
        <v>1610.36</v>
      </c>
      <c r="Q702" s="50">
        <v>55289.26</v>
      </c>
      <c r="R702" s="101">
        <v>3.5000000000000003E-2</v>
      </c>
      <c r="S702" s="50">
        <v>1935.12</v>
      </c>
      <c r="T702" s="50">
        <v>57224.380000000005</v>
      </c>
    </row>
    <row r="703" spans="1:20" ht="15.75" x14ac:dyDescent="0.25">
      <c r="A703" s="123" t="s">
        <v>543</v>
      </c>
      <c r="B703" s="124">
        <v>1</v>
      </c>
      <c r="C703" s="125">
        <v>4</v>
      </c>
      <c r="D703" s="125">
        <v>4</v>
      </c>
      <c r="E703" s="126">
        <v>12</v>
      </c>
      <c r="F703" s="131"/>
      <c r="G703" s="131"/>
      <c r="H703" s="131"/>
      <c r="I703" s="131"/>
      <c r="J703" s="128" t="s">
        <v>544</v>
      </c>
      <c r="K703" s="144">
        <v>0</v>
      </c>
      <c r="L703" s="144">
        <v>0</v>
      </c>
      <c r="M703" s="144">
        <v>0</v>
      </c>
      <c r="N703" s="144">
        <v>0</v>
      </c>
      <c r="O703" s="137"/>
      <c r="P703" s="144">
        <v>0</v>
      </c>
      <c r="Q703" s="144">
        <v>0</v>
      </c>
      <c r="R703" s="137"/>
      <c r="S703" s="144">
        <v>0</v>
      </c>
      <c r="T703" s="144">
        <v>0</v>
      </c>
    </row>
    <row r="704" spans="1:20" ht="15.75" x14ac:dyDescent="0.25">
      <c r="A704" s="45">
        <v>1</v>
      </c>
      <c r="B704" s="46">
        <v>1</v>
      </c>
      <c r="C704" s="47">
        <v>4</v>
      </c>
      <c r="D704" s="47">
        <v>4</v>
      </c>
      <c r="E704" s="48">
        <v>12</v>
      </c>
      <c r="F704" s="42">
        <v>1</v>
      </c>
      <c r="G704" s="42"/>
      <c r="H704" s="42"/>
      <c r="I704" s="42"/>
      <c r="J704" s="49" t="s">
        <v>545</v>
      </c>
      <c r="K704" s="50">
        <v>0</v>
      </c>
      <c r="L704" s="50">
        <v>0</v>
      </c>
      <c r="M704" s="50">
        <v>0</v>
      </c>
      <c r="N704" s="50">
        <v>0</v>
      </c>
      <c r="O704" s="122">
        <v>0.03</v>
      </c>
      <c r="P704" s="50">
        <v>0</v>
      </c>
      <c r="Q704" s="50">
        <v>0</v>
      </c>
      <c r="R704" s="101">
        <v>3.5000000000000003E-2</v>
      </c>
      <c r="S704" s="50">
        <v>0</v>
      </c>
      <c r="T704" s="50">
        <v>0</v>
      </c>
    </row>
    <row r="705" spans="1:20" ht="15.75" x14ac:dyDescent="0.25">
      <c r="A705" s="45">
        <v>2</v>
      </c>
      <c r="B705" s="46">
        <v>1</v>
      </c>
      <c r="C705" s="47">
        <v>4</v>
      </c>
      <c r="D705" s="47">
        <v>4</v>
      </c>
      <c r="E705" s="48">
        <v>12</v>
      </c>
      <c r="F705" s="42">
        <v>2</v>
      </c>
      <c r="G705" s="42"/>
      <c r="H705" s="42"/>
      <c r="I705" s="42"/>
      <c r="J705" s="49" t="s">
        <v>546</v>
      </c>
      <c r="K705" s="50">
        <v>0</v>
      </c>
      <c r="L705" s="50">
        <v>0</v>
      </c>
      <c r="M705" s="50">
        <v>0</v>
      </c>
      <c r="N705" s="50">
        <v>0</v>
      </c>
      <c r="O705" s="122">
        <v>0.03</v>
      </c>
      <c r="P705" s="50">
        <v>0</v>
      </c>
      <c r="Q705" s="50">
        <v>0</v>
      </c>
      <c r="R705" s="101">
        <v>3.5000000000000003E-2</v>
      </c>
      <c r="S705" s="50">
        <v>0</v>
      </c>
      <c r="T705" s="50">
        <v>0</v>
      </c>
    </row>
    <row r="706" spans="1:20" ht="15.75" x14ac:dyDescent="0.25">
      <c r="A706" s="45">
        <v>3</v>
      </c>
      <c r="B706" s="46">
        <v>1</v>
      </c>
      <c r="C706" s="47">
        <v>4</v>
      </c>
      <c r="D706" s="47">
        <v>4</v>
      </c>
      <c r="E706" s="48">
        <v>12</v>
      </c>
      <c r="F706" s="42">
        <v>3</v>
      </c>
      <c r="G706" s="42"/>
      <c r="H706" s="42"/>
      <c r="I706" s="42"/>
      <c r="J706" s="49" t="s">
        <v>547</v>
      </c>
      <c r="K706" s="50">
        <v>0</v>
      </c>
      <c r="L706" s="50">
        <v>0</v>
      </c>
      <c r="M706" s="50">
        <v>0</v>
      </c>
      <c r="N706" s="50">
        <v>0</v>
      </c>
      <c r="O706" s="122">
        <v>0.03</v>
      </c>
      <c r="P706" s="50">
        <v>0</v>
      </c>
      <c r="Q706" s="50">
        <v>0</v>
      </c>
      <c r="R706" s="101">
        <v>3.5000000000000003E-2</v>
      </c>
      <c r="S706" s="50">
        <v>0</v>
      </c>
      <c r="T706" s="50">
        <v>0</v>
      </c>
    </row>
    <row r="707" spans="1:20" ht="15.75" x14ac:dyDescent="0.25">
      <c r="A707" s="45">
        <v>4</v>
      </c>
      <c r="B707" s="46">
        <v>1</v>
      </c>
      <c r="C707" s="47">
        <v>4</v>
      </c>
      <c r="D707" s="47">
        <v>4</v>
      </c>
      <c r="E707" s="48">
        <v>12</v>
      </c>
      <c r="F707" s="42">
        <v>4</v>
      </c>
      <c r="G707" s="42"/>
      <c r="H707" s="42"/>
      <c r="I707" s="42"/>
      <c r="J707" s="49" t="s">
        <v>548</v>
      </c>
      <c r="K707" s="50">
        <v>0</v>
      </c>
      <c r="L707" s="50">
        <v>0</v>
      </c>
      <c r="M707" s="50">
        <v>0</v>
      </c>
      <c r="N707" s="50">
        <v>0</v>
      </c>
      <c r="O707" s="122">
        <v>0.03</v>
      </c>
      <c r="P707" s="50">
        <v>0</v>
      </c>
      <c r="Q707" s="50">
        <v>0</v>
      </c>
      <c r="R707" s="101">
        <v>3.5000000000000003E-2</v>
      </c>
      <c r="S707" s="50">
        <v>0</v>
      </c>
      <c r="T707" s="50">
        <v>0</v>
      </c>
    </row>
    <row r="708" spans="1:20" ht="15.75" x14ac:dyDescent="0.25">
      <c r="A708" s="45">
        <v>5</v>
      </c>
      <c r="B708" s="46">
        <v>1</v>
      </c>
      <c r="C708" s="47">
        <v>4</v>
      </c>
      <c r="D708" s="47">
        <v>4</v>
      </c>
      <c r="E708" s="48">
        <v>12</v>
      </c>
      <c r="F708" s="42">
        <v>5</v>
      </c>
      <c r="G708" s="42"/>
      <c r="H708" s="42"/>
      <c r="I708" s="42"/>
      <c r="J708" s="49" t="s">
        <v>549</v>
      </c>
      <c r="K708" s="50">
        <v>0</v>
      </c>
      <c r="L708" s="50">
        <v>0</v>
      </c>
      <c r="M708" s="50">
        <v>0</v>
      </c>
      <c r="N708" s="50">
        <v>0</v>
      </c>
      <c r="O708" s="122">
        <v>0.03</v>
      </c>
      <c r="P708" s="50">
        <v>0</v>
      </c>
      <c r="Q708" s="50">
        <v>0</v>
      </c>
      <c r="R708" s="101">
        <v>3.5000000000000003E-2</v>
      </c>
      <c r="S708" s="50">
        <v>0</v>
      </c>
      <c r="T708" s="50">
        <v>0</v>
      </c>
    </row>
    <row r="709" spans="1:20" ht="15.75" x14ac:dyDescent="0.25">
      <c r="A709" s="45">
        <v>6</v>
      </c>
      <c r="B709" s="46">
        <v>1</v>
      </c>
      <c r="C709" s="47">
        <v>4</v>
      </c>
      <c r="D709" s="47">
        <v>4</v>
      </c>
      <c r="E709" s="48">
        <v>12</v>
      </c>
      <c r="F709" s="42">
        <v>6</v>
      </c>
      <c r="G709" s="42"/>
      <c r="H709" s="42"/>
      <c r="I709" s="42"/>
      <c r="J709" s="49" t="s">
        <v>550</v>
      </c>
      <c r="K709" s="50">
        <v>0</v>
      </c>
      <c r="L709" s="50">
        <v>0</v>
      </c>
      <c r="M709" s="50">
        <v>0</v>
      </c>
      <c r="N709" s="50">
        <v>0</v>
      </c>
      <c r="O709" s="122">
        <v>0.03</v>
      </c>
      <c r="P709" s="50">
        <v>0</v>
      </c>
      <c r="Q709" s="50">
        <v>0</v>
      </c>
      <c r="R709" s="101">
        <v>3.5000000000000003E-2</v>
      </c>
      <c r="S709" s="50">
        <v>0</v>
      </c>
      <c r="T709" s="50">
        <v>0</v>
      </c>
    </row>
    <row r="710" spans="1:20" ht="15.75" x14ac:dyDescent="0.25">
      <c r="A710" s="45">
        <v>7</v>
      </c>
      <c r="B710" s="46">
        <v>1</v>
      </c>
      <c r="C710" s="47">
        <v>4</v>
      </c>
      <c r="D710" s="47">
        <v>4</v>
      </c>
      <c r="E710" s="48">
        <v>12</v>
      </c>
      <c r="F710" s="42">
        <v>7</v>
      </c>
      <c r="G710" s="42"/>
      <c r="H710" s="42"/>
      <c r="I710" s="42"/>
      <c r="J710" s="49" t="s">
        <v>551</v>
      </c>
      <c r="K710" s="50">
        <v>0</v>
      </c>
      <c r="L710" s="50">
        <v>0</v>
      </c>
      <c r="M710" s="50">
        <v>0</v>
      </c>
      <c r="N710" s="50">
        <v>0</v>
      </c>
      <c r="O710" s="122">
        <v>0.03</v>
      </c>
      <c r="P710" s="50">
        <v>0</v>
      </c>
      <c r="Q710" s="50">
        <v>0</v>
      </c>
      <c r="R710" s="101">
        <v>3.5000000000000003E-2</v>
      </c>
      <c r="S710" s="50">
        <v>0</v>
      </c>
      <c r="T710" s="50">
        <v>0</v>
      </c>
    </row>
    <row r="711" spans="1:20" ht="15.75" x14ac:dyDescent="0.25">
      <c r="A711" s="45">
        <v>8</v>
      </c>
      <c r="B711" s="46">
        <v>1</v>
      </c>
      <c r="C711" s="47">
        <v>4</v>
      </c>
      <c r="D711" s="47">
        <v>4</v>
      </c>
      <c r="E711" s="48">
        <v>12</v>
      </c>
      <c r="F711" s="42">
        <v>8</v>
      </c>
      <c r="G711" s="42"/>
      <c r="H711" s="42"/>
      <c r="I711" s="42"/>
      <c r="J711" s="49" t="s">
        <v>552</v>
      </c>
      <c r="K711" s="50">
        <v>0</v>
      </c>
      <c r="L711" s="50">
        <v>0</v>
      </c>
      <c r="M711" s="50">
        <v>0</v>
      </c>
      <c r="N711" s="50">
        <v>0</v>
      </c>
      <c r="O711" s="122">
        <v>0.03</v>
      </c>
      <c r="P711" s="50">
        <v>0</v>
      </c>
      <c r="Q711" s="50">
        <v>0</v>
      </c>
      <c r="R711" s="101">
        <v>3.5000000000000003E-2</v>
      </c>
      <c r="S711" s="50">
        <v>0</v>
      </c>
      <c r="T711" s="50">
        <v>0</v>
      </c>
    </row>
    <row r="712" spans="1:20" ht="15.75" x14ac:dyDescent="0.25">
      <c r="A712" s="123" t="s">
        <v>553</v>
      </c>
      <c r="B712" s="124">
        <v>1</v>
      </c>
      <c r="C712" s="125">
        <v>4</v>
      </c>
      <c r="D712" s="125">
        <v>4</v>
      </c>
      <c r="E712" s="126">
        <v>13</v>
      </c>
      <c r="F712" s="131"/>
      <c r="G712" s="131"/>
      <c r="H712" s="131"/>
      <c r="I712" s="131"/>
      <c r="J712" s="128" t="s">
        <v>554</v>
      </c>
      <c r="K712" s="144">
        <v>0</v>
      </c>
      <c r="L712" s="144">
        <v>0</v>
      </c>
      <c r="M712" s="144">
        <v>0</v>
      </c>
      <c r="N712" s="144">
        <v>0</v>
      </c>
      <c r="O712" s="137"/>
      <c r="P712" s="144">
        <v>0</v>
      </c>
      <c r="Q712" s="144">
        <v>0</v>
      </c>
      <c r="R712" s="137"/>
      <c r="S712" s="144">
        <v>0</v>
      </c>
      <c r="T712" s="144">
        <v>0</v>
      </c>
    </row>
    <row r="713" spans="1:20" ht="15.75" x14ac:dyDescent="0.25">
      <c r="A713" s="45">
        <v>1</v>
      </c>
      <c r="B713" s="46">
        <v>1</v>
      </c>
      <c r="C713" s="47">
        <v>4</v>
      </c>
      <c r="D713" s="47">
        <v>4</v>
      </c>
      <c r="E713" s="48">
        <v>13</v>
      </c>
      <c r="F713" s="42">
        <v>1</v>
      </c>
      <c r="G713" s="42"/>
      <c r="H713" s="42"/>
      <c r="I713" s="42"/>
      <c r="J713" s="49" t="s">
        <v>555</v>
      </c>
      <c r="K713" s="50">
        <v>0</v>
      </c>
      <c r="L713" s="50">
        <v>0</v>
      </c>
      <c r="M713" s="50">
        <v>0</v>
      </c>
      <c r="N713" s="50">
        <v>0</v>
      </c>
      <c r="O713" s="122">
        <v>0.03</v>
      </c>
      <c r="P713" s="50">
        <v>0</v>
      </c>
      <c r="Q713" s="50">
        <v>0</v>
      </c>
      <c r="R713" s="101">
        <v>3.5000000000000003E-2</v>
      </c>
      <c r="S713" s="50">
        <v>0</v>
      </c>
      <c r="T713" s="50">
        <v>0</v>
      </c>
    </row>
    <row r="714" spans="1:20" ht="15.75" x14ac:dyDescent="0.25">
      <c r="A714" s="45">
        <v>2</v>
      </c>
      <c r="B714" s="46">
        <v>1</v>
      </c>
      <c r="C714" s="47">
        <v>4</v>
      </c>
      <c r="D714" s="47">
        <v>4</v>
      </c>
      <c r="E714" s="48">
        <v>13</v>
      </c>
      <c r="F714" s="42">
        <v>2</v>
      </c>
      <c r="G714" s="42"/>
      <c r="H714" s="42"/>
      <c r="I714" s="42"/>
      <c r="J714" s="49" t="s">
        <v>556</v>
      </c>
      <c r="K714" s="50">
        <v>0</v>
      </c>
      <c r="L714" s="50">
        <v>0</v>
      </c>
      <c r="M714" s="50">
        <v>0</v>
      </c>
      <c r="N714" s="50">
        <v>0</v>
      </c>
      <c r="O714" s="122">
        <v>0.03</v>
      </c>
      <c r="P714" s="50">
        <v>0</v>
      </c>
      <c r="Q714" s="50">
        <v>0</v>
      </c>
      <c r="R714" s="101">
        <v>3.5000000000000003E-2</v>
      </c>
      <c r="S714" s="50">
        <v>0</v>
      </c>
      <c r="T714" s="50">
        <v>0</v>
      </c>
    </row>
    <row r="715" spans="1:20" ht="15.75" x14ac:dyDescent="0.25">
      <c r="A715" s="123" t="s">
        <v>553</v>
      </c>
      <c r="B715" s="124">
        <v>1</v>
      </c>
      <c r="C715" s="125">
        <v>4</v>
      </c>
      <c r="D715" s="125">
        <v>4</v>
      </c>
      <c r="E715" s="126">
        <v>14</v>
      </c>
      <c r="F715" s="131"/>
      <c r="G715" s="131"/>
      <c r="H715" s="131"/>
      <c r="I715" s="131"/>
      <c r="J715" s="128" t="s">
        <v>1344</v>
      </c>
      <c r="K715" s="144">
        <v>1964.84</v>
      </c>
      <c r="L715" s="144">
        <v>352.89</v>
      </c>
      <c r="M715" s="144">
        <v>705.77</v>
      </c>
      <c r="N715" s="144">
        <v>3023.5</v>
      </c>
      <c r="O715" s="137"/>
      <c r="P715" s="144">
        <v>90.69</v>
      </c>
      <c r="Q715" s="144">
        <v>3114.1899999999996</v>
      </c>
      <c r="R715" s="137"/>
      <c r="S715" s="144">
        <v>108.99</v>
      </c>
      <c r="T715" s="144">
        <v>3223.18</v>
      </c>
    </row>
    <row r="716" spans="1:20" ht="15.75" x14ac:dyDescent="0.25">
      <c r="A716" s="45">
        <v>1</v>
      </c>
      <c r="B716" s="46">
        <v>1</v>
      </c>
      <c r="C716" s="47">
        <v>4</v>
      </c>
      <c r="D716" s="47">
        <v>4</v>
      </c>
      <c r="E716" s="48">
        <v>14</v>
      </c>
      <c r="F716" s="42">
        <v>1</v>
      </c>
      <c r="G716" s="42"/>
      <c r="H716" s="42"/>
      <c r="I716" s="42"/>
      <c r="J716" s="49" t="s">
        <v>1345</v>
      </c>
      <c r="K716" s="50">
        <v>1811.31</v>
      </c>
      <c r="L716" s="50">
        <v>301.89</v>
      </c>
      <c r="M716" s="50">
        <v>603.77</v>
      </c>
      <c r="N716" s="50">
        <v>2716.97</v>
      </c>
      <c r="O716" s="122">
        <v>0.03</v>
      </c>
      <c r="P716" s="50">
        <v>81.5</v>
      </c>
      <c r="Q716" s="50">
        <v>2798.47</v>
      </c>
      <c r="R716" s="101">
        <v>3.5000000000000003E-2</v>
      </c>
      <c r="S716" s="50">
        <v>97.94</v>
      </c>
      <c r="T716" s="50">
        <v>2896.41</v>
      </c>
    </row>
    <row r="717" spans="1:20" ht="15.75" x14ac:dyDescent="0.25">
      <c r="A717" s="45">
        <v>2</v>
      </c>
      <c r="B717" s="46">
        <v>1</v>
      </c>
      <c r="C717" s="47">
        <v>4</v>
      </c>
      <c r="D717" s="47">
        <v>4</v>
      </c>
      <c r="E717" s="48">
        <v>14</v>
      </c>
      <c r="F717" s="42">
        <v>2</v>
      </c>
      <c r="G717" s="42"/>
      <c r="H717" s="42"/>
      <c r="I717" s="42"/>
      <c r="J717" s="49" t="s">
        <v>1346</v>
      </c>
      <c r="K717" s="50">
        <v>153.53</v>
      </c>
      <c r="L717" s="50">
        <v>51</v>
      </c>
      <c r="M717" s="50">
        <v>102</v>
      </c>
      <c r="N717" s="50">
        <v>306.52999999999997</v>
      </c>
      <c r="O717" s="122">
        <v>0.03</v>
      </c>
      <c r="P717" s="50">
        <v>9.19</v>
      </c>
      <c r="Q717" s="50">
        <v>315.71999999999997</v>
      </c>
      <c r="R717" s="101">
        <v>3.5000000000000003E-2</v>
      </c>
      <c r="S717" s="50">
        <v>11.05</v>
      </c>
      <c r="T717" s="50">
        <v>326.77</v>
      </c>
    </row>
    <row r="718" spans="1:20" ht="15.75" x14ac:dyDescent="0.25">
      <c r="A718" s="123" t="s">
        <v>553</v>
      </c>
      <c r="B718" s="124">
        <v>1</v>
      </c>
      <c r="C718" s="125">
        <v>4</v>
      </c>
      <c r="D718" s="125">
        <v>4</v>
      </c>
      <c r="E718" s="126">
        <v>16</v>
      </c>
      <c r="F718" s="131"/>
      <c r="G718" s="131"/>
      <c r="H718" s="131"/>
      <c r="I718" s="131"/>
      <c r="J718" s="128" t="s">
        <v>1347</v>
      </c>
      <c r="K718" s="144">
        <v>5000</v>
      </c>
      <c r="L718" s="144">
        <v>833.33</v>
      </c>
      <c r="M718" s="144">
        <v>1666.66</v>
      </c>
      <c r="N718" s="144">
        <v>7499.99</v>
      </c>
      <c r="O718" s="137"/>
      <c r="P718" s="144">
        <v>224.99</v>
      </c>
      <c r="Q718" s="144">
        <v>7724.98</v>
      </c>
      <c r="R718" s="137"/>
      <c r="S718" s="144">
        <v>270.37</v>
      </c>
      <c r="T718" s="144">
        <v>7995.3499999999995</v>
      </c>
    </row>
    <row r="719" spans="1:20" ht="15.75" x14ac:dyDescent="0.25">
      <c r="A719" s="45">
        <v>1</v>
      </c>
      <c r="B719" s="46">
        <v>1</v>
      </c>
      <c r="C719" s="47">
        <v>4</v>
      </c>
      <c r="D719" s="47">
        <v>4</v>
      </c>
      <c r="E719" s="48">
        <v>16</v>
      </c>
      <c r="F719" s="42">
        <v>2</v>
      </c>
      <c r="G719" s="42"/>
      <c r="H719" s="42"/>
      <c r="I719" s="42"/>
      <c r="J719" s="49" t="s">
        <v>1348</v>
      </c>
      <c r="K719" s="50">
        <v>5000</v>
      </c>
      <c r="L719" s="50">
        <v>833.33</v>
      </c>
      <c r="M719" s="50">
        <v>1666.66</v>
      </c>
      <c r="N719" s="50">
        <v>7499.99</v>
      </c>
      <c r="O719" s="122">
        <v>0.03</v>
      </c>
      <c r="P719" s="50">
        <v>224.99</v>
      </c>
      <c r="Q719" s="50">
        <v>7724.98</v>
      </c>
      <c r="R719" s="101">
        <v>3.5000000000000003E-2</v>
      </c>
      <c r="S719" s="50">
        <v>270.37</v>
      </c>
      <c r="T719" s="50">
        <v>7995.3499999999995</v>
      </c>
    </row>
    <row r="720" spans="1:20" ht="15.75" x14ac:dyDescent="0.25">
      <c r="A720" s="51">
        <v>5</v>
      </c>
      <c r="B720" s="32">
        <v>1</v>
      </c>
      <c r="C720" s="33">
        <v>4</v>
      </c>
      <c r="D720" s="33">
        <v>5</v>
      </c>
      <c r="E720" s="34"/>
      <c r="F720" s="64"/>
      <c r="G720" s="64"/>
      <c r="H720" s="64"/>
      <c r="I720" s="64"/>
      <c r="J720" s="67" t="s">
        <v>557</v>
      </c>
      <c r="K720" s="66">
        <v>0</v>
      </c>
      <c r="L720" s="66">
        <v>0</v>
      </c>
      <c r="M720" s="66">
        <v>0</v>
      </c>
      <c r="N720" s="66">
        <v>0</v>
      </c>
      <c r="O720" s="102"/>
      <c r="P720" s="66">
        <v>0</v>
      </c>
      <c r="Q720" s="66">
        <v>0</v>
      </c>
      <c r="R720" s="102"/>
      <c r="S720" s="66">
        <v>0</v>
      </c>
      <c r="T720" s="66">
        <v>0</v>
      </c>
    </row>
    <row r="721" spans="1:20" ht="15.75" x14ac:dyDescent="0.25">
      <c r="A721" s="123" t="s">
        <v>10</v>
      </c>
      <c r="B721" s="124">
        <v>1</v>
      </c>
      <c r="C721" s="125">
        <v>4</v>
      </c>
      <c r="D721" s="125">
        <v>5</v>
      </c>
      <c r="E721" s="126">
        <v>1</v>
      </c>
      <c r="F721" s="131"/>
      <c r="G721" s="131"/>
      <c r="H721" s="131"/>
      <c r="I721" s="131"/>
      <c r="J721" s="128" t="s">
        <v>56</v>
      </c>
      <c r="K721" s="144">
        <v>0</v>
      </c>
      <c r="L721" s="144">
        <v>0</v>
      </c>
      <c r="M721" s="144">
        <v>0</v>
      </c>
      <c r="N721" s="144">
        <v>0</v>
      </c>
      <c r="O721" s="137"/>
      <c r="P721" s="144">
        <v>0</v>
      </c>
      <c r="Q721" s="144">
        <v>0</v>
      </c>
      <c r="R721" s="137"/>
      <c r="S721" s="144">
        <v>0</v>
      </c>
      <c r="T721" s="144">
        <v>0</v>
      </c>
    </row>
    <row r="722" spans="1:20" ht="15.75" x14ac:dyDescent="0.25">
      <c r="A722" s="45">
        <v>1</v>
      </c>
      <c r="B722" s="46">
        <v>1</v>
      </c>
      <c r="C722" s="47">
        <v>4</v>
      </c>
      <c r="D722" s="47">
        <v>5</v>
      </c>
      <c r="E722" s="48">
        <v>1</v>
      </c>
      <c r="F722" s="42">
        <v>1</v>
      </c>
      <c r="G722" s="42"/>
      <c r="H722" s="42"/>
      <c r="I722" s="42"/>
      <c r="J722" s="49" t="s">
        <v>558</v>
      </c>
      <c r="K722" s="50">
        <v>0</v>
      </c>
      <c r="L722" s="50">
        <v>0</v>
      </c>
      <c r="M722" s="50">
        <v>0</v>
      </c>
      <c r="N722" s="50">
        <v>0</v>
      </c>
      <c r="O722" s="122">
        <v>0.03</v>
      </c>
      <c r="P722" s="50">
        <v>0</v>
      </c>
      <c r="Q722" s="50">
        <v>0</v>
      </c>
      <c r="R722" s="101">
        <v>3.5000000000000003E-2</v>
      </c>
      <c r="S722" s="50">
        <v>0</v>
      </c>
      <c r="T722" s="50">
        <v>0</v>
      </c>
    </row>
    <row r="723" spans="1:20" ht="15.75" x14ac:dyDescent="0.25">
      <c r="A723" s="45">
        <v>2</v>
      </c>
      <c r="B723" s="46">
        <v>1</v>
      </c>
      <c r="C723" s="47">
        <v>4</v>
      </c>
      <c r="D723" s="47">
        <v>5</v>
      </c>
      <c r="E723" s="48">
        <v>1</v>
      </c>
      <c r="F723" s="42">
        <v>2</v>
      </c>
      <c r="G723" s="42"/>
      <c r="H723" s="42"/>
      <c r="I723" s="42"/>
      <c r="J723" s="49" t="s">
        <v>559</v>
      </c>
      <c r="K723" s="50">
        <v>0</v>
      </c>
      <c r="L723" s="50">
        <v>0</v>
      </c>
      <c r="M723" s="50">
        <v>0</v>
      </c>
      <c r="N723" s="50">
        <v>0</v>
      </c>
      <c r="O723" s="122">
        <v>0.03</v>
      </c>
      <c r="P723" s="50">
        <v>0</v>
      </c>
      <c r="Q723" s="50">
        <v>0</v>
      </c>
      <c r="R723" s="101">
        <v>3.5000000000000003E-2</v>
      </c>
      <c r="S723" s="50">
        <v>0</v>
      </c>
      <c r="T723" s="50">
        <v>0</v>
      </c>
    </row>
    <row r="724" spans="1:20" ht="15.75" x14ac:dyDescent="0.25">
      <c r="A724" s="136" t="s">
        <v>22</v>
      </c>
      <c r="B724" s="124">
        <v>1</v>
      </c>
      <c r="C724" s="125">
        <v>4</v>
      </c>
      <c r="D724" s="125">
        <v>5</v>
      </c>
      <c r="E724" s="126">
        <v>2</v>
      </c>
      <c r="F724" s="131"/>
      <c r="G724" s="131"/>
      <c r="H724" s="131"/>
      <c r="I724" s="131"/>
      <c r="J724" s="128" t="s">
        <v>58</v>
      </c>
      <c r="K724" s="144">
        <v>0</v>
      </c>
      <c r="L724" s="144">
        <v>0</v>
      </c>
      <c r="M724" s="144">
        <v>0</v>
      </c>
      <c r="N724" s="144">
        <v>0</v>
      </c>
      <c r="O724" s="137"/>
      <c r="P724" s="144">
        <v>0</v>
      </c>
      <c r="Q724" s="144">
        <v>0</v>
      </c>
      <c r="R724" s="137"/>
      <c r="S724" s="144">
        <v>0</v>
      </c>
      <c r="T724" s="144">
        <v>0</v>
      </c>
    </row>
    <row r="725" spans="1:20" ht="15.75" x14ac:dyDescent="0.25">
      <c r="A725" s="45">
        <v>1</v>
      </c>
      <c r="B725" s="46">
        <v>1</v>
      </c>
      <c r="C725" s="47">
        <v>4</v>
      </c>
      <c r="D725" s="47">
        <v>5</v>
      </c>
      <c r="E725" s="48">
        <v>2</v>
      </c>
      <c r="F725" s="42">
        <v>1</v>
      </c>
      <c r="G725" s="42"/>
      <c r="H725" s="42"/>
      <c r="I725" s="42"/>
      <c r="J725" s="49" t="s">
        <v>558</v>
      </c>
      <c r="K725" s="50">
        <v>0</v>
      </c>
      <c r="L725" s="50">
        <v>0</v>
      </c>
      <c r="M725" s="50">
        <v>0</v>
      </c>
      <c r="N725" s="50">
        <v>0</v>
      </c>
      <c r="O725" s="122">
        <v>0.03</v>
      </c>
      <c r="P725" s="50">
        <v>0</v>
      </c>
      <c r="Q725" s="50">
        <v>0</v>
      </c>
      <c r="R725" s="101">
        <v>3.5000000000000003E-2</v>
      </c>
      <c r="S725" s="50">
        <v>0</v>
      </c>
      <c r="T725" s="50">
        <v>0</v>
      </c>
    </row>
    <row r="726" spans="1:20" ht="15.75" x14ac:dyDescent="0.25">
      <c r="A726" s="45">
        <v>2</v>
      </c>
      <c r="B726" s="46">
        <v>1</v>
      </c>
      <c r="C726" s="47">
        <v>4</v>
      </c>
      <c r="D726" s="47">
        <v>5</v>
      </c>
      <c r="E726" s="48">
        <v>2</v>
      </c>
      <c r="F726" s="42">
        <v>2</v>
      </c>
      <c r="G726" s="42"/>
      <c r="H726" s="42"/>
      <c r="I726" s="42"/>
      <c r="J726" s="49" t="s">
        <v>559</v>
      </c>
      <c r="K726" s="50">
        <v>0</v>
      </c>
      <c r="L726" s="50">
        <v>0</v>
      </c>
      <c r="M726" s="50">
        <v>0</v>
      </c>
      <c r="N726" s="50">
        <v>0</v>
      </c>
      <c r="O726" s="122">
        <v>0.03</v>
      </c>
      <c r="P726" s="50">
        <v>0</v>
      </c>
      <c r="Q726" s="50">
        <v>0</v>
      </c>
      <c r="R726" s="101">
        <v>3.5000000000000003E-2</v>
      </c>
      <c r="S726" s="50">
        <v>0</v>
      </c>
      <c r="T726" s="50">
        <v>0</v>
      </c>
    </row>
    <row r="727" spans="1:20" ht="15.75" x14ac:dyDescent="0.25">
      <c r="A727" s="123" t="s">
        <v>59</v>
      </c>
      <c r="B727" s="124">
        <v>1</v>
      </c>
      <c r="C727" s="125">
        <v>4</v>
      </c>
      <c r="D727" s="125">
        <v>5</v>
      </c>
      <c r="E727" s="126">
        <v>3</v>
      </c>
      <c r="F727" s="131"/>
      <c r="G727" s="131"/>
      <c r="H727" s="131"/>
      <c r="I727" s="131"/>
      <c r="J727" s="128" t="s">
        <v>60</v>
      </c>
      <c r="K727" s="144">
        <v>0</v>
      </c>
      <c r="L727" s="144">
        <v>0</v>
      </c>
      <c r="M727" s="144">
        <v>0</v>
      </c>
      <c r="N727" s="144">
        <v>0</v>
      </c>
      <c r="O727" s="137"/>
      <c r="P727" s="144">
        <v>0</v>
      </c>
      <c r="Q727" s="144">
        <v>0</v>
      </c>
      <c r="R727" s="137"/>
      <c r="S727" s="144">
        <v>0</v>
      </c>
      <c r="T727" s="144">
        <v>0</v>
      </c>
    </row>
    <row r="728" spans="1:20" ht="15.75" x14ac:dyDescent="0.25">
      <c r="A728" s="45">
        <v>1</v>
      </c>
      <c r="B728" s="46">
        <v>1</v>
      </c>
      <c r="C728" s="47">
        <v>4</v>
      </c>
      <c r="D728" s="47">
        <v>5</v>
      </c>
      <c r="E728" s="48">
        <v>3</v>
      </c>
      <c r="F728" s="42">
        <v>1</v>
      </c>
      <c r="G728" s="42"/>
      <c r="H728" s="42"/>
      <c r="I728" s="42"/>
      <c r="J728" s="49" t="s">
        <v>558</v>
      </c>
      <c r="K728" s="50">
        <v>0</v>
      </c>
      <c r="L728" s="50">
        <v>0</v>
      </c>
      <c r="M728" s="50">
        <v>0</v>
      </c>
      <c r="N728" s="50">
        <v>0</v>
      </c>
      <c r="O728" s="122">
        <v>0.03</v>
      </c>
      <c r="P728" s="50">
        <v>0</v>
      </c>
      <c r="Q728" s="50">
        <v>0</v>
      </c>
      <c r="R728" s="101">
        <v>3.5000000000000003E-2</v>
      </c>
      <c r="S728" s="50">
        <v>0</v>
      </c>
      <c r="T728" s="50">
        <v>0</v>
      </c>
    </row>
    <row r="729" spans="1:20" ht="15.75" x14ac:dyDescent="0.25">
      <c r="A729" s="45">
        <v>2</v>
      </c>
      <c r="B729" s="46">
        <v>1</v>
      </c>
      <c r="C729" s="47">
        <v>4</v>
      </c>
      <c r="D729" s="47">
        <v>5</v>
      </c>
      <c r="E729" s="48">
        <v>3</v>
      </c>
      <c r="F729" s="42">
        <v>2</v>
      </c>
      <c r="G729" s="42"/>
      <c r="H729" s="42"/>
      <c r="I729" s="42"/>
      <c r="J729" s="49" t="s">
        <v>559</v>
      </c>
      <c r="K729" s="50">
        <v>0</v>
      </c>
      <c r="L729" s="50">
        <v>0</v>
      </c>
      <c r="M729" s="50">
        <v>0</v>
      </c>
      <c r="N729" s="50">
        <v>0</v>
      </c>
      <c r="O729" s="122">
        <v>0.03</v>
      </c>
      <c r="P729" s="50">
        <v>0</v>
      </c>
      <c r="Q729" s="50">
        <v>0</v>
      </c>
      <c r="R729" s="101">
        <v>3.5000000000000003E-2</v>
      </c>
      <c r="S729" s="50">
        <v>0</v>
      </c>
      <c r="T729" s="50">
        <v>0</v>
      </c>
    </row>
    <row r="730" spans="1:20" ht="48.75" customHeight="1" x14ac:dyDescent="0.25">
      <c r="A730" s="80">
        <v>6</v>
      </c>
      <c r="B730" s="81">
        <v>1</v>
      </c>
      <c r="C730" s="82">
        <v>4</v>
      </c>
      <c r="D730" s="82">
        <v>9</v>
      </c>
      <c r="E730" s="52"/>
      <c r="F730" s="35"/>
      <c r="G730" s="35"/>
      <c r="H730" s="35"/>
      <c r="I730" s="35"/>
      <c r="J730" s="69" t="s">
        <v>560</v>
      </c>
      <c r="K730" s="66">
        <v>10033.48</v>
      </c>
      <c r="L730" s="66">
        <v>1672.25</v>
      </c>
      <c r="M730" s="66">
        <v>3349.49</v>
      </c>
      <c r="N730" s="66">
        <v>15055.22</v>
      </c>
      <c r="O730" s="102"/>
      <c r="P730" s="66">
        <v>451.65</v>
      </c>
      <c r="Q730" s="66">
        <v>15506.869999999999</v>
      </c>
      <c r="R730" s="102"/>
      <c r="S730" s="66">
        <v>542.74</v>
      </c>
      <c r="T730" s="66">
        <v>16049.609999999999</v>
      </c>
    </row>
    <row r="731" spans="1:20" ht="15.75" x14ac:dyDescent="0.25">
      <c r="A731" s="123" t="s">
        <v>10</v>
      </c>
      <c r="B731" s="124">
        <v>1</v>
      </c>
      <c r="C731" s="125">
        <v>4</v>
      </c>
      <c r="D731" s="125">
        <v>9</v>
      </c>
      <c r="E731" s="126">
        <v>1</v>
      </c>
      <c r="F731" s="131"/>
      <c r="G731" s="131"/>
      <c r="H731" s="131"/>
      <c r="I731" s="131"/>
      <c r="J731" s="128" t="s">
        <v>561</v>
      </c>
      <c r="K731" s="144">
        <v>10033.48</v>
      </c>
      <c r="L731" s="144">
        <v>1672.25</v>
      </c>
      <c r="M731" s="144">
        <v>3349.49</v>
      </c>
      <c r="N731" s="144">
        <v>15055.22</v>
      </c>
      <c r="O731" s="137"/>
      <c r="P731" s="144">
        <v>451.65</v>
      </c>
      <c r="Q731" s="144">
        <v>15506.869999999999</v>
      </c>
      <c r="R731" s="137"/>
      <c r="S731" s="144">
        <v>542.74</v>
      </c>
      <c r="T731" s="144">
        <v>16049.609999999999</v>
      </c>
    </row>
    <row r="732" spans="1:20" ht="15.75" x14ac:dyDescent="0.25">
      <c r="A732" s="76">
        <v>1</v>
      </c>
      <c r="B732" s="46">
        <v>1</v>
      </c>
      <c r="C732" s="47">
        <v>4</v>
      </c>
      <c r="D732" s="47">
        <v>9</v>
      </c>
      <c r="E732" s="48">
        <v>1</v>
      </c>
      <c r="F732" s="42">
        <v>1</v>
      </c>
      <c r="G732" s="42"/>
      <c r="H732" s="42"/>
      <c r="I732" s="42"/>
      <c r="J732" s="49" t="s">
        <v>1349</v>
      </c>
      <c r="K732" s="50">
        <v>10033.48</v>
      </c>
      <c r="L732" s="50">
        <v>1672.25</v>
      </c>
      <c r="M732" s="50">
        <v>3349.49</v>
      </c>
      <c r="N732" s="50">
        <v>15055.22</v>
      </c>
      <c r="O732" s="122">
        <v>0.03</v>
      </c>
      <c r="P732" s="50">
        <v>451.65</v>
      </c>
      <c r="Q732" s="50">
        <v>15506.869999999999</v>
      </c>
      <c r="R732" s="101">
        <v>3.5000000000000003E-2</v>
      </c>
      <c r="S732" s="50">
        <v>542.74</v>
      </c>
      <c r="T732" s="50">
        <v>16049.609999999999</v>
      </c>
    </row>
    <row r="733" spans="1:20" ht="15.75" x14ac:dyDescent="0.25">
      <c r="A733" s="24" t="s">
        <v>562</v>
      </c>
      <c r="B733" s="25">
        <v>1</v>
      </c>
      <c r="C733" s="26">
        <v>5</v>
      </c>
      <c r="D733" s="26"/>
      <c r="E733" s="26"/>
      <c r="F733" s="27"/>
      <c r="G733" s="27"/>
      <c r="H733" s="27"/>
      <c r="I733" s="27"/>
      <c r="J733" s="28" t="s">
        <v>563</v>
      </c>
      <c r="K733" s="29">
        <v>209074.77000000002</v>
      </c>
      <c r="L733" s="29">
        <v>32526.42</v>
      </c>
      <c r="M733" s="29">
        <v>65052.7</v>
      </c>
      <c r="N733" s="29">
        <v>306653.89</v>
      </c>
      <c r="O733" s="103"/>
      <c r="P733" s="29">
        <v>9199.6</v>
      </c>
      <c r="Q733" s="29">
        <v>315853.49</v>
      </c>
      <c r="R733" s="103"/>
      <c r="S733" s="29">
        <v>11054.84</v>
      </c>
      <c r="T733" s="29">
        <v>326908.32999999996</v>
      </c>
    </row>
    <row r="734" spans="1:20" ht="15.75" x14ac:dyDescent="0.25">
      <c r="A734" s="51">
        <v>1</v>
      </c>
      <c r="B734" s="32">
        <v>1</v>
      </c>
      <c r="C734" s="33">
        <v>5</v>
      </c>
      <c r="D734" s="33">
        <v>1</v>
      </c>
      <c r="E734" s="34"/>
      <c r="F734" s="64"/>
      <c r="G734" s="64"/>
      <c r="H734" s="35"/>
      <c r="I734" s="35"/>
      <c r="J734" s="67" t="s">
        <v>564</v>
      </c>
      <c r="K734" s="66">
        <v>209074.77000000002</v>
      </c>
      <c r="L734" s="66">
        <v>32526.42</v>
      </c>
      <c r="M734" s="66">
        <v>65052.7</v>
      </c>
      <c r="N734" s="66">
        <v>306653.89</v>
      </c>
      <c r="O734" s="102"/>
      <c r="P734" s="66">
        <v>9199.6</v>
      </c>
      <c r="Q734" s="66">
        <v>315853.49</v>
      </c>
      <c r="R734" s="102"/>
      <c r="S734" s="66">
        <v>11054.84</v>
      </c>
      <c r="T734" s="66">
        <v>326908.32999999996</v>
      </c>
    </row>
    <row r="735" spans="1:20" ht="15.75" x14ac:dyDescent="0.25">
      <c r="A735" s="123" t="s">
        <v>10</v>
      </c>
      <c r="B735" s="124">
        <v>1</v>
      </c>
      <c r="C735" s="125">
        <v>5</v>
      </c>
      <c r="D735" s="125">
        <v>1</v>
      </c>
      <c r="E735" s="126">
        <v>1</v>
      </c>
      <c r="F735" s="127"/>
      <c r="G735" s="127"/>
      <c r="H735" s="131"/>
      <c r="I735" s="131"/>
      <c r="J735" s="128" t="s">
        <v>565</v>
      </c>
      <c r="K735" s="144">
        <v>5360.43</v>
      </c>
      <c r="L735" s="144">
        <v>893.41</v>
      </c>
      <c r="M735" s="144">
        <v>1786.81</v>
      </c>
      <c r="N735" s="144">
        <v>8040.65</v>
      </c>
      <c r="O735" s="137"/>
      <c r="P735" s="144">
        <v>241.21</v>
      </c>
      <c r="Q735" s="144">
        <v>8281.8599999999988</v>
      </c>
      <c r="R735" s="137"/>
      <c r="S735" s="144">
        <v>289.86</v>
      </c>
      <c r="T735" s="144">
        <v>8571.7199999999993</v>
      </c>
    </row>
    <row r="736" spans="1:20" ht="15.75" x14ac:dyDescent="0.25">
      <c r="A736" s="71">
        <v>1</v>
      </c>
      <c r="B736" s="39">
        <v>1</v>
      </c>
      <c r="C736" s="40">
        <v>5</v>
      </c>
      <c r="D736" s="40">
        <v>1</v>
      </c>
      <c r="E736" s="41">
        <v>1</v>
      </c>
      <c r="F736" s="55">
        <v>1</v>
      </c>
      <c r="G736" s="55"/>
      <c r="H736" s="42"/>
      <c r="I736" s="42"/>
      <c r="J736" s="43" t="s">
        <v>566</v>
      </c>
      <c r="K736" s="72">
        <v>0</v>
      </c>
      <c r="L736" s="72">
        <v>0</v>
      </c>
      <c r="M736" s="72">
        <v>0</v>
      </c>
      <c r="N736" s="72">
        <v>0</v>
      </c>
      <c r="O736" s="104"/>
      <c r="P736" s="72">
        <v>0</v>
      </c>
      <c r="Q736" s="72">
        <v>0</v>
      </c>
      <c r="R736" s="104"/>
      <c r="S736" s="72">
        <v>0</v>
      </c>
      <c r="T736" s="72">
        <v>0</v>
      </c>
    </row>
    <row r="737" spans="1:20" ht="15.75" x14ac:dyDescent="0.25">
      <c r="A737" s="45"/>
      <c r="B737" s="39">
        <v>1</v>
      </c>
      <c r="C737" s="40">
        <v>5</v>
      </c>
      <c r="D737" s="40">
        <v>1</v>
      </c>
      <c r="E737" s="41">
        <v>1</v>
      </c>
      <c r="F737" s="55">
        <v>1</v>
      </c>
      <c r="G737" s="55">
        <v>1</v>
      </c>
      <c r="H737" s="42"/>
      <c r="I737" s="42"/>
      <c r="J737" s="43" t="s">
        <v>1349</v>
      </c>
      <c r="K737" s="72">
        <v>0</v>
      </c>
      <c r="L737" s="72">
        <v>0</v>
      </c>
      <c r="M737" s="72">
        <v>0</v>
      </c>
      <c r="N737" s="72">
        <v>0</v>
      </c>
      <c r="O737" s="104"/>
      <c r="P737" s="72">
        <v>0</v>
      </c>
      <c r="Q737" s="72">
        <v>0</v>
      </c>
      <c r="R737" s="104"/>
      <c r="S737" s="72">
        <v>0</v>
      </c>
      <c r="T737" s="72">
        <v>0</v>
      </c>
    </row>
    <row r="738" spans="1:20" ht="15.75" x14ac:dyDescent="0.25">
      <c r="A738" s="45"/>
      <c r="B738" s="46">
        <v>1</v>
      </c>
      <c r="C738" s="110">
        <v>5</v>
      </c>
      <c r="D738" s="110">
        <v>1</v>
      </c>
      <c r="E738" s="48">
        <v>1</v>
      </c>
      <c r="F738" s="42">
        <v>1</v>
      </c>
      <c r="G738" s="42">
        <v>1</v>
      </c>
      <c r="H738" s="42">
        <v>1</v>
      </c>
      <c r="I738" s="42"/>
      <c r="J738" s="49" t="s">
        <v>567</v>
      </c>
      <c r="K738" s="50">
        <v>0</v>
      </c>
      <c r="L738" s="50">
        <v>0</v>
      </c>
      <c r="M738" s="50">
        <v>0</v>
      </c>
      <c r="N738" s="50">
        <v>0</v>
      </c>
      <c r="O738" s="122">
        <v>0.03</v>
      </c>
      <c r="P738" s="50">
        <v>0</v>
      </c>
      <c r="Q738" s="50">
        <v>0</v>
      </c>
      <c r="R738" s="101">
        <v>3.5000000000000003E-2</v>
      </c>
      <c r="S738" s="50">
        <v>0</v>
      </c>
      <c r="T738" s="50">
        <v>0</v>
      </c>
    </row>
    <row r="739" spans="1:20" ht="15.75" x14ac:dyDescent="0.25">
      <c r="A739" s="45"/>
      <c r="B739" s="46">
        <v>1</v>
      </c>
      <c r="C739" s="47">
        <v>5</v>
      </c>
      <c r="D739" s="47">
        <v>1</v>
      </c>
      <c r="E739" s="48">
        <v>1</v>
      </c>
      <c r="F739" s="42">
        <v>1</v>
      </c>
      <c r="G739" s="42">
        <v>1</v>
      </c>
      <c r="H739" s="42">
        <v>2</v>
      </c>
      <c r="I739" s="42"/>
      <c r="J739" s="49" t="s">
        <v>568</v>
      </c>
      <c r="K739" s="50">
        <v>0</v>
      </c>
      <c r="L739" s="50">
        <v>0</v>
      </c>
      <c r="M739" s="50">
        <v>0</v>
      </c>
      <c r="N739" s="50">
        <v>0</v>
      </c>
      <c r="O739" s="122">
        <v>0.03</v>
      </c>
      <c r="P739" s="50">
        <v>0</v>
      </c>
      <c r="Q739" s="50">
        <v>0</v>
      </c>
      <c r="R739" s="101">
        <v>3.5000000000000003E-2</v>
      </c>
      <c r="S739" s="50">
        <v>0</v>
      </c>
      <c r="T739" s="50">
        <v>0</v>
      </c>
    </row>
    <row r="740" spans="1:20" ht="15.75" x14ac:dyDescent="0.25">
      <c r="A740" s="45"/>
      <c r="B740" s="39">
        <v>1</v>
      </c>
      <c r="C740" s="40">
        <v>5</v>
      </c>
      <c r="D740" s="40">
        <v>1</v>
      </c>
      <c r="E740" s="41">
        <v>1</v>
      </c>
      <c r="F740" s="55">
        <v>1</v>
      </c>
      <c r="G740" s="55">
        <v>2</v>
      </c>
      <c r="H740" s="42"/>
      <c r="I740" s="42"/>
      <c r="J740" s="43" t="s">
        <v>569</v>
      </c>
      <c r="K740" s="72">
        <v>0</v>
      </c>
      <c r="L740" s="72">
        <v>0</v>
      </c>
      <c r="M740" s="72">
        <v>0</v>
      </c>
      <c r="N740" s="72">
        <v>0</v>
      </c>
      <c r="O740" s="104"/>
      <c r="P740" s="72">
        <v>0</v>
      </c>
      <c r="Q740" s="72">
        <v>0</v>
      </c>
      <c r="R740" s="104"/>
      <c r="S740" s="72">
        <v>0</v>
      </c>
      <c r="T740" s="72">
        <v>0</v>
      </c>
    </row>
    <row r="741" spans="1:20" ht="15.75" x14ac:dyDescent="0.25">
      <c r="A741" s="45"/>
      <c r="B741" s="46">
        <v>1</v>
      </c>
      <c r="C741" s="47">
        <v>5</v>
      </c>
      <c r="D741" s="47">
        <v>1</v>
      </c>
      <c r="E741" s="48">
        <v>1</v>
      </c>
      <c r="F741" s="42">
        <v>1</v>
      </c>
      <c r="G741" s="42">
        <v>2</v>
      </c>
      <c r="H741" s="42">
        <v>1</v>
      </c>
      <c r="I741" s="42"/>
      <c r="J741" s="49" t="s">
        <v>567</v>
      </c>
      <c r="K741" s="50">
        <v>0</v>
      </c>
      <c r="L741" s="50">
        <v>0</v>
      </c>
      <c r="M741" s="50">
        <v>0</v>
      </c>
      <c r="N741" s="50">
        <v>0</v>
      </c>
      <c r="O741" s="122">
        <v>0.03</v>
      </c>
      <c r="P741" s="50">
        <v>0</v>
      </c>
      <c r="Q741" s="50">
        <v>0</v>
      </c>
      <c r="R741" s="101">
        <v>3.5000000000000003E-2</v>
      </c>
      <c r="S741" s="50">
        <v>0</v>
      </c>
      <c r="T741" s="50">
        <v>0</v>
      </c>
    </row>
    <row r="742" spans="1:20" ht="15.75" x14ac:dyDescent="0.25">
      <c r="A742" s="45"/>
      <c r="B742" s="46">
        <v>1</v>
      </c>
      <c r="C742" s="47">
        <v>5</v>
      </c>
      <c r="D742" s="47">
        <v>1</v>
      </c>
      <c r="E742" s="48">
        <v>1</v>
      </c>
      <c r="F742" s="42">
        <v>1</v>
      </c>
      <c r="G742" s="42">
        <v>2</v>
      </c>
      <c r="H742" s="42">
        <v>2</v>
      </c>
      <c r="I742" s="42"/>
      <c r="J742" s="49" t="s">
        <v>568</v>
      </c>
      <c r="K742" s="50">
        <v>0</v>
      </c>
      <c r="L742" s="50">
        <v>0</v>
      </c>
      <c r="M742" s="50">
        <v>0</v>
      </c>
      <c r="N742" s="50">
        <v>0</v>
      </c>
      <c r="O742" s="122">
        <v>0.03</v>
      </c>
      <c r="P742" s="50">
        <v>0</v>
      </c>
      <c r="Q742" s="50">
        <v>0</v>
      </c>
      <c r="R742" s="101">
        <v>3.5000000000000003E-2</v>
      </c>
      <c r="S742" s="50">
        <v>0</v>
      </c>
      <c r="T742" s="50">
        <v>0</v>
      </c>
    </row>
    <row r="743" spans="1:20" ht="15.75" x14ac:dyDescent="0.25">
      <c r="A743" s="45"/>
      <c r="B743" s="39">
        <v>1</v>
      </c>
      <c r="C743" s="40">
        <v>5</v>
      </c>
      <c r="D743" s="40">
        <v>1</v>
      </c>
      <c r="E743" s="41">
        <v>1</v>
      </c>
      <c r="F743" s="55">
        <v>1</v>
      </c>
      <c r="G743" s="55">
        <v>3</v>
      </c>
      <c r="H743" s="42"/>
      <c r="I743" s="42"/>
      <c r="J743" s="43" t="s">
        <v>570</v>
      </c>
      <c r="K743" s="72">
        <v>0</v>
      </c>
      <c r="L743" s="72">
        <v>0</v>
      </c>
      <c r="M743" s="72">
        <v>0</v>
      </c>
      <c r="N743" s="72">
        <v>0</v>
      </c>
      <c r="O743" s="104"/>
      <c r="P743" s="72">
        <v>0</v>
      </c>
      <c r="Q743" s="72">
        <v>0</v>
      </c>
      <c r="R743" s="104"/>
      <c r="S743" s="72">
        <v>0</v>
      </c>
      <c r="T743" s="72">
        <v>0</v>
      </c>
    </row>
    <row r="744" spans="1:20" ht="15.75" x14ac:dyDescent="0.25">
      <c r="A744" s="45"/>
      <c r="B744" s="46">
        <v>1</v>
      </c>
      <c r="C744" s="47">
        <v>5</v>
      </c>
      <c r="D744" s="47">
        <v>1</v>
      </c>
      <c r="E744" s="48">
        <v>1</v>
      </c>
      <c r="F744" s="42">
        <v>1</v>
      </c>
      <c r="G744" s="42">
        <v>3</v>
      </c>
      <c r="H744" s="42">
        <v>1</v>
      </c>
      <c r="I744" s="42"/>
      <c r="J744" s="49" t="s">
        <v>567</v>
      </c>
      <c r="K744" s="50">
        <v>0</v>
      </c>
      <c r="L744" s="50">
        <v>0</v>
      </c>
      <c r="M744" s="50">
        <v>0</v>
      </c>
      <c r="N744" s="50">
        <v>0</v>
      </c>
      <c r="O744" s="122">
        <v>0.03</v>
      </c>
      <c r="P744" s="50">
        <v>0</v>
      </c>
      <c r="Q744" s="50">
        <v>0</v>
      </c>
      <c r="R744" s="101">
        <v>3.5000000000000003E-2</v>
      </c>
      <c r="S744" s="50">
        <v>0</v>
      </c>
      <c r="T744" s="50">
        <v>0</v>
      </c>
    </row>
    <row r="745" spans="1:20" ht="15.75" x14ac:dyDescent="0.25">
      <c r="A745" s="45"/>
      <c r="B745" s="46">
        <v>1</v>
      </c>
      <c r="C745" s="47">
        <v>5</v>
      </c>
      <c r="D745" s="47">
        <v>1</v>
      </c>
      <c r="E745" s="48">
        <v>1</v>
      </c>
      <c r="F745" s="42">
        <v>1</v>
      </c>
      <c r="G745" s="42">
        <v>3</v>
      </c>
      <c r="H745" s="42">
        <v>2</v>
      </c>
      <c r="I745" s="42"/>
      <c r="J745" s="49" t="s">
        <v>568</v>
      </c>
      <c r="K745" s="50">
        <v>0</v>
      </c>
      <c r="L745" s="50">
        <v>0</v>
      </c>
      <c r="M745" s="50">
        <v>0</v>
      </c>
      <c r="N745" s="50">
        <v>0</v>
      </c>
      <c r="O745" s="122">
        <v>0.03</v>
      </c>
      <c r="P745" s="50">
        <v>0</v>
      </c>
      <c r="Q745" s="50">
        <v>0</v>
      </c>
      <c r="R745" s="101">
        <v>3.5000000000000003E-2</v>
      </c>
      <c r="S745" s="50">
        <v>0</v>
      </c>
      <c r="T745" s="50">
        <v>0</v>
      </c>
    </row>
    <row r="746" spans="1:20" ht="15.75" x14ac:dyDescent="0.25">
      <c r="A746" s="45"/>
      <c r="B746" s="39">
        <v>1</v>
      </c>
      <c r="C746" s="40">
        <v>5</v>
      </c>
      <c r="D746" s="40">
        <v>1</v>
      </c>
      <c r="E746" s="41">
        <v>1</v>
      </c>
      <c r="F746" s="55">
        <v>1</v>
      </c>
      <c r="G746" s="55">
        <v>4</v>
      </c>
      <c r="H746" s="42"/>
      <c r="I746" s="42"/>
      <c r="J746" s="43" t="s">
        <v>571</v>
      </c>
      <c r="K746" s="72">
        <v>0</v>
      </c>
      <c r="L746" s="72">
        <v>0</v>
      </c>
      <c r="M746" s="72">
        <v>0</v>
      </c>
      <c r="N746" s="72">
        <v>0</v>
      </c>
      <c r="O746" s="122">
        <v>0.03</v>
      </c>
      <c r="P746" s="86">
        <v>0</v>
      </c>
      <c r="Q746" s="86">
        <v>0</v>
      </c>
      <c r="R746" s="101">
        <v>3.5000000000000003E-2</v>
      </c>
      <c r="S746" s="86">
        <v>0</v>
      </c>
      <c r="T746" s="86">
        <v>0</v>
      </c>
    </row>
    <row r="747" spans="1:20" ht="15.75" x14ac:dyDescent="0.25">
      <c r="A747" s="45"/>
      <c r="B747" s="39">
        <v>1</v>
      </c>
      <c r="C747" s="40">
        <v>5</v>
      </c>
      <c r="D747" s="40">
        <v>1</v>
      </c>
      <c r="E747" s="41">
        <v>1</v>
      </c>
      <c r="F747" s="55">
        <v>1</v>
      </c>
      <c r="G747" s="55">
        <v>5</v>
      </c>
      <c r="H747" s="42"/>
      <c r="I747" s="42"/>
      <c r="J747" s="43" t="s">
        <v>572</v>
      </c>
      <c r="K747" s="72">
        <v>0</v>
      </c>
      <c r="L747" s="72">
        <v>0</v>
      </c>
      <c r="M747" s="72">
        <v>0</v>
      </c>
      <c r="N747" s="72">
        <v>0</v>
      </c>
      <c r="O747" s="122">
        <v>0.03</v>
      </c>
      <c r="P747" s="86">
        <v>0</v>
      </c>
      <c r="Q747" s="86">
        <v>0</v>
      </c>
      <c r="R747" s="101">
        <v>3.5000000000000003E-2</v>
      </c>
      <c r="S747" s="86">
        <v>0</v>
      </c>
      <c r="T747" s="86">
        <v>0</v>
      </c>
    </row>
    <row r="748" spans="1:20" ht="15.75" x14ac:dyDescent="0.25">
      <c r="A748" s="45"/>
      <c r="B748" s="39">
        <v>1</v>
      </c>
      <c r="C748" s="40">
        <v>5</v>
      </c>
      <c r="D748" s="40">
        <v>1</v>
      </c>
      <c r="E748" s="41">
        <v>1</v>
      </c>
      <c r="F748" s="55">
        <v>1</v>
      </c>
      <c r="G748" s="55">
        <v>6</v>
      </c>
      <c r="H748" s="42"/>
      <c r="I748" s="42"/>
      <c r="J748" s="43" t="s">
        <v>573</v>
      </c>
      <c r="K748" s="72">
        <v>0</v>
      </c>
      <c r="L748" s="72">
        <v>0</v>
      </c>
      <c r="M748" s="72">
        <v>0</v>
      </c>
      <c r="N748" s="72">
        <v>0</v>
      </c>
      <c r="O748" s="122">
        <v>0.03</v>
      </c>
      <c r="P748" s="86">
        <v>0</v>
      </c>
      <c r="Q748" s="72">
        <v>0</v>
      </c>
      <c r="R748" s="101">
        <v>3.5000000000000003E-2</v>
      </c>
      <c r="S748" s="86">
        <v>0</v>
      </c>
      <c r="T748" s="72">
        <v>0</v>
      </c>
    </row>
    <row r="749" spans="1:20" ht="15.75" x14ac:dyDescent="0.25">
      <c r="A749" s="71">
        <v>2</v>
      </c>
      <c r="B749" s="39">
        <v>1</v>
      </c>
      <c r="C749" s="40">
        <v>5</v>
      </c>
      <c r="D749" s="40">
        <v>1</v>
      </c>
      <c r="E749" s="41">
        <v>1</v>
      </c>
      <c r="F749" s="55">
        <v>2</v>
      </c>
      <c r="G749" s="55"/>
      <c r="H749" s="42"/>
      <c r="I749" s="42"/>
      <c r="J749" s="43" t="s">
        <v>574</v>
      </c>
      <c r="K749" s="72">
        <v>5360.43</v>
      </c>
      <c r="L749" s="72">
        <v>893.41</v>
      </c>
      <c r="M749" s="72">
        <v>1786.81</v>
      </c>
      <c r="N749" s="72">
        <v>8040.65</v>
      </c>
      <c r="O749" s="104"/>
      <c r="P749" s="72">
        <v>241.21</v>
      </c>
      <c r="Q749" s="72">
        <v>8281.8599999999988</v>
      </c>
      <c r="R749" s="104"/>
      <c r="S749" s="72">
        <v>289.86</v>
      </c>
      <c r="T749" s="72">
        <v>8571.7199999999993</v>
      </c>
    </row>
    <row r="750" spans="1:20" ht="15.75" x14ac:dyDescent="0.25">
      <c r="A750" s="54"/>
      <c r="B750" s="39">
        <v>1</v>
      </c>
      <c r="C750" s="40">
        <v>5</v>
      </c>
      <c r="D750" s="40">
        <v>1</v>
      </c>
      <c r="E750" s="41">
        <v>1</v>
      </c>
      <c r="F750" s="55">
        <v>2</v>
      </c>
      <c r="G750" s="55">
        <v>1</v>
      </c>
      <c r="H750" s="42"/>
      <c r="I750" s="42"/>
      <c r="J750" s="43" t="s">
        <v>575</v>
      </c>
      <c r="K750" s="72">
        <v>5360.43</v>
      </c>
      <c r="L750" s="72">
        <v>893.41</v>
      </c>
      <c r="M750" s="72">
        <v>1786.81</v>
      </c>
      <c r="N750" s="72">
        <v>8040.65</v>
      </c>
      <c r="O750" s="104"/>
      <c r="P750" s="72">
        <v>241.21</v>
      </c>
      <c r="Q750" s="72">
        <v>8281.8599999999988</v>
      </c>
      <c r="R750" s="104"/>
      <c r="S750" s="72">
        <v>289.86</v>
      </c>
      <c r="T750" s="72">
        <v>8571.7199999999993</v>
      </c>
    </row>
    <row r="751" spans="1:20" ht="15.75" x14ac:dyDescent="0.25">
      <c r="A751" s="45"/>
      <c r="B751" s="46">
        <v>1</v>
      </c>
      <c r="C751" s="47">
        <v>5</v>
      </c>
      <c r="D751" s="47">
        <v>1</v>
      </c>
      <c r="E751" s="48">
        <v>1</v>
      </c>
      <c r="F751" s="42">
        <v>2</v>
      </c>
      <c r="G751" s="42">
        <v>1</v>
      </c>
      <c r="H751" s="42">
        <v>1</v>
      </c>
      <c r="I751" s="42"/>
      <c r="J751" s="49" t="s">
        <v>576</v>
      </c>
      <c r="K751" s="50">
        <v>5360.43</v>
      </c>
      <c r="L751" s="50">
        <v>893.41</v>
      </c>
      <c r="M751" s="50">
        <v>1786.81</v>
      </c>
      <c r="N751" s="50">
        <v>8040.65</v>
      </c>
      <c r="O751" s="122">
        <v>0.03</v>
      </c>
      <c r="P751" s="50">
        <v>241.21</v>
      </c>
      <c r="Q751" s="50">
        <v>8281.8599999999988</v>
      </c>
      <c r="R751" s="101">
        <v>3.5000000000000003E-2</v>
      </c>
      <c r="S751" s="50">
        <v>289.86</v>
      </c>
      <c r="T751" s="50">
        <v>8571.7199999999993</v>
      </c>
    </row>
    <row r="752" spans="1:20" ht="15.75" x14ac:dyDescent="0.25">
      <c r="A752" s="45"/>
      <c r="B752" s="46">
        <v>1</v>
      </c>
      <c r="C752" s="47">
        <v>5</v>
      </c>
      <c r="D752" s="47">
        <v>1</v>
      </c>
      <c r="E752" s="48">
        <v>1</v>
      </c>
      <c r="F752" s="42">
        <v>2</v>
      </c>
      <c r="G752" s="42">
        <v>1</v>
      </c>
      <c r="H752" s="42">
        <v>2</v>
      </c>
      <c r="I752" s="42"/>
      <c r="J752" s="49" t="s">
        <v>577</v>
      </c>
      <c r="K752" s="50">
        <v>0</v>
      </c>
      <c r="L752" s="50">
        <v>0</v>
      </c>
      <c r="M752" s="50">
        <v>0</v>
      </c>
      <c r="N752" s="50">
        <v>0</v>
      </c>
      <c r="O752" s="122">
        <v>0.03</v>
      </c>
      <c r="P752" s="50">
        <v>0</v>
      </c>
      <c r="Q752" s="50">
        <v>0</v>
      </c>
      <c r="R752" s="101">
        <v>3.5000000000000003E-2</v>
      </c>
      <c r="S752" s="50">
        <v>0</v>
      </c>
      <c r="T752" s="50">
        <v>0</v>
      </c>
    </row>
    <row r="753" spans="1:20" ht="15.75" x14ac:dyDescent="0.25">
      <c r="A753" s="45"/>
      <c r="B753" s="46">
        <v>1</v>
      </c>
      <c r="C753" s="47">
        <v>5</v>
      </c>
      <c r="D753" s="47">
        <v>1</v>
      </c>
      <c r="E753" s="48">
        <v>1</v>
      </c>
      <c r="F753" s="42">
        <v>2</v>
      </c>
      <c r="G753" s="42">
        <v>1</v>
      </c>
      <c r="H753" s="42">
        <v>3</v>
      </c>
      <c r="I753" s="42"/>
      <c r="J753" s="49" t="s">
        <v>578</v>
      </c>
      <c r="K753" s="50">
        <v>0</v>
      </c>
      <c r="L753" s="50">
        <v>0</v>
      </c>
      <c r="M753" s="50">
        <v>0</v>
      </c>
      <c r="N753" s="50">
        <v>0</v>
      </c>
      <c r="O753" s="122">
        <v>0.03</v>
      </c>
      <c r="P753" s="50">
        <v>0</v>
      </c>
      <c r="Q753" s="50">
        <v>0</v>
      </c>
      <c r="R753" s="101">
        <v>3.5000000000000003E-2</v>
      </c>
      <c r="S753" s="50">
        <v>0</v>
      </c>
      <c r="T753" s="50">
        <v>0</v>
      </c>
    </row>
    <row r="754" spans="1:20" ht="15.75" x14ac:dyDescent="0.25">
      <c r="A754" s="45"/>
      <c r="B754" s="39">
        <v>1</v>
      </c>
      <c r="C754" s="40">
        <v>5</v>
      </c>
      <c r="D754" s="40">
        <v>1</v>
      </c>
      <c r="E754" s="41">
        <v>1</v>
      </c>
      <c r="F754" s="55">
        <v>2</v>
      </c>
      <c r="G754" s="55">
        <v>2</v>
      </c>
      <c r="H754" s="42"/>
      <c r="I754" s="42"/>
      <c r="J754" s="43" t="s">
        <v>579</v>
      </c>
      <c r="K754" s="72">
        <v>0</v>
      </c>
      <c r="L754" s="72">
        <v>0</v>
      </c>
      <c r="M754" s="72">
        <v>0</v>
      </c>
      <c r="N754" s="72">
        <v>0</v>
      </c>
      <c r="O754" s="104"/>
      <c r="P754" s="72">
        <v>0</v>
      </c>
      <c r="Q754" s="72">
        <v>0</v>
      </c>
      <c r="R754" s="104"/>
      <c r="S754" s="72">
        <v>0</v>
      </c>
      <c r="T754" s="72">
        <v>0</v>
      </c>
    </row>
    <row r="755" spans="1:20" ht="15.75" x14ac:dyDescent="0.25">
      <c r="A755" s="45"/>
      <c r="B755" s="46">
        <v>1</v>
      </c>
      <c r="C755" s="47">
        <v>5</v>
      </c>
      <c r="D755" s="47">
        <v>1</v>
      </c>
      <c r="E755" s="48">
        <v>1</v>
      </c>
      <c r="F755" s="42">
        <v>2</v>
      </c>
      <c r="G755" s="42">
        <v>2</v>
      </c>
      <c r="H755" s="42">
        <v>1</v>
      </c>
      <c r="I755" s="42"/>
      <c r="J755" s="49" t="s">
        <v>576</v>
      </c>
      <c r="K755" s="50">
        <v>0</v>
      </c>
      <c r="L755" s="50">
        <v>0</v>
      </c>
      <c r="M755" s="50">
        <v>0</v>
      </c>
      <c r="N755" s="50">
        <v>0</v>
      </c>
      <c r="O755" s="122">
        <v>0.03</v>
      </c>
      <c r="P755" s="50">
        <v>0</v>
      </c>
      <c r="Q755" s="50">
        <v>0</v>
      </c>
      <c r="R755" s="101">
        <v>3.5000000000000003E-2</v>
      </c>
      <c r="S755" s="50">
        <v>0</v>
      </c>
      <c r="T755" s="50">
        <v>0</v>
      </c>
    </row>
    <row r="756" spans="1:20" ht="15.75" x14ac:dyDescent="0.25">
      <c r="A756" s="45"/>
      <c r="B756" s="46">
        <v>1</v>
      </c>
      <c r="C756" s="47">
        <v>5</v>
      </c>
      <c r="D756" s="47">
        <v>1</v>
      </c>
      <c r="E756" s="48">
        <v>1</v>
      </c>
      <c r="F756" s="42">
        <v>2</v>
      </c>
      <c r="G756" s="42">
        <v>2</v>
      </c>
      <c r="H756" s="42">
        <v>2</v>
      </c>
      <c r="I756" s="42"/>
      <c r="J756" s="49" t="s">
        <v>577</v>
      </c>
      <c r="K756" s="50">
        <v>0</v>
      </c>
      <c r="L756" s="50">
        <v>0</v>
      </c>
      <c r="M756" s="50">
        <v>0</v>
      </c>
      <c r="N756" s="50">
        <v>0</v>
      </c>
      <c r="O756" s="122">
        <v>0.03</v>
      </c>
      <c r="P756" s="50">
        <v>0</v>
      </c>
      <c r="Q756" s="50">
        <v>0</v>
      </c>
      <c r="R756" s="101">
        <v>3.5000000000000003E-2</v>
      </c>
      <c r="S756" s="50">
        <v>0</v>
      </c>
      <c r="T756" s="50">
        <v>0</v>
      </c>
    </row>
    <row r="757" spans="1:20" ht="15.75" x14ac:dyDescent="0.25">
      <c r="A757" s="45"/>
      <c r="B757" s="46">
        <v>1</v>
      </c>
      <c r="C757" s="47">
        <v>5</v>
      </c>
      <c r="D757" s="47">
        <v>1</v>
      </c>
      <c r="E757" s="48">
        <v>1</v>
      </c>
      <c r="F757" s="42">
        <v>2</v>
      </c>
      <c r="G757" s="42">
        <v>2</v>
      </c>
      <c r="H757" s="42">
        <v>3</v>
      </c>
      <c r="I757" s="42"/>
      <c r="J757" s="49" t="s">
        <v>578</v>
      </c>
      <c r="K757" s="50">
        <v>0</v>
      </c>
      <c r="L757" s="50">
        <v>0</v>
      </c>
      <c r="M757" s="50">
        <v>0</v>
      </c>
      <c r="N757" s="50">
        <v>0</v>
      </c>
      <c r="O757" s="122">
        <v>0.03</v>
      </c>
      <c r="P757" s="50">
        <v>0</v>
      </c>
      <c r="Q757" s="50">
        <v>0</v>
      </c>
      <c r="R757" s="101">
        <v>3.5000000000000003E-2</v>
      </c>
      <c r="S757" s="50">
        <v>0</v>
      </c>
      <c r="T757" s="50">
        <v>0</v>
      </c>
    </row>
    <row r="758" spans="1:20" ht="15.75" x14ac:dyDescent="0.25">
      <c r="A758" s="123" t="s">
        <v>22</v>
      </c>
      <c r="B758" s="124">
        <v>1</v>
      </c>
      <c r="C758" s="125">
        <v>5</v>
      </c>
      <c r="D758" s="125">
        <v>1</v>
      </c>
      <c r="E758" s="126">
        <v>2</v>
      </c>
      <c r="F758" s="131"/>
      <c r="G758" s="131"/>
      <c r="H758" s="131"/>
      <c r="I758" s="131"/>
      <c r="J758" s="128" t="s">
        <v>580</v>
      </c>
      <c r="K758" s="144">
        <v>0</v>
      </c>
      <c r="L758" s="144">
        <v>0</v>
      </c>
      <c r="M758" s="144">
        <v>0</v>
      </c>
      <c r="N758" s="144">
        <v>0</v>
      </c>
      <c r="O758" s="137"/>
      <c r="P758" s="144">
        <v>0</v>
      </c>
      <c r="Q758" s="144">
        <v>0</v>
      </c>
      <c r="R758" s="137"/>
      <c r="S758" s="144">
        <v>0</v>
      </c>
      <c r="T758" s="144">
        <v>0</v>
      </c>
    </row>
    <row r="759" spans="1:20" ht="27.75" customHeight="1" x14ac:dyDescent="0.25">
      <c r="A759" s="45">
        <v>1</v>
      </c>
      <c r="B759" s="39">
        <v>1</v>
      </c>
      <c r="C759" s="40">
        <v>5</v>
      </c>
      <c r="D759" s="40">
        <v>1</v>
      </c>
      <c r="E759" s="41">
        <v>2</v>
      </c>
      <c r="F759" s="55">
        <v>1</v>
      </c>
      <c r="G759" s="55"/>
      <c r="H759" s="42"/>
      <c r="I759" s="42"/>
      <c r="J759" s="57" t="s">
        <v>581</v>
      </c>
      <c r="K759" s="72">
        <v>0</v>
      </c>
      <c r="L759" s="72">
        <v>0</v>
      </c>
      <c r="M759" s="72">
        <v>0</v>
      </c>
      <c r="N759" s="72">
        <v>0</v>
      </c>
      <c r="O759" s="104"/>
      <c r="P759" s="72">
        <v>0</v>
      </c>
      <c r="Q759" s="72">
        <v>0</v>
      </c>
      <c r="R759" s="104"/>
      <c r="S759" s="72">
        <v>0</v>
      </c>
      <c r="T759" s="72">
        <v>0</v>
      </c>
    </row>
    <row r="760" spans="1:20" ht="15.75" x14ac:dyDescent="0.25">
      <c r="A760" s="45"/>
      <c r="B760" s="39">
        <v>1</v>
      </c>
      <c r="C760" s="40">
        <v>5</v>
      </c>
      <c r="D760" s="40">
        <v>1</v>
      </c>
      <c r="E760" s="41">
        <v>2</v>
      </c>
      <c r="F760" s="55">
        <v>1</v>
      </c>
      <c r="G760" s="55">
        <v>1</v>
      </c>
      <c r="H760" s="42"/>
      <c r="I760" s="42"/>
      <c r="J760" s="43" t="s">
        <v>582</v>
      </c>
      <c r="K760" s="72">
        <v>0</v>
      </c>
      <c r="L760" s="72">
        <v>0</v>
      </c>
      <c r="M760" s="72">
        <v>0</v>
      </c>
      <c r="N760" s="72">
        <v>0</v>
      </c>
      <c r="O760" s="122">
        <v>0.03</v>
      </c>
      <c r="P760" s="86">
        <v>0</v>
      </c>
      <c r="Q760" s="72">
        <v>0</v>
      </c>
      <c r="R760" s="101">
        <v>3.5000000000000003E-2</v>
      </c>
      <c r="S760" s="86">
        <v>0</v>
      </c>
      <c r="T760" s="72">
        <v>0</v>
      </c>
    </row>
    <row r="761" spans="1:20" ht="15.75" x14ac:dyDescent="0.25">
      <c r="A761" s="45"/>
      <c r="B761" s="39">
        <v>1</v>
      </c>
      <c r="C761" s="40">
        <v>5</v>
      </c>
      <c r="D761" s="40">
        <v>1</v>
      </c>
      <c r="E761" s="41">
        <v>2</v>
      </c>
      <c r="F761" s="55">
        <v>1</v>
      </c>
      <c r="G761" s="55">
        <v>2</v>
      </c>
      <c r="H761" s="42"/>
      <c r="I761" s="42"/>
      <c r="J761" s="43" t="s">
        <v>583</v>
      </c>
      <c r="K761" s="72">
        <v>0</v>
      </c>
      <c r="L761" s="72">
        <v>0</v>
      </c>
      <c r="M761" s="72">
        <v>0</v>
      </c>
      <c r="N761" s="72">
        <v>0</v>
      </c>
      <c r="O761" s="122">
        <v>0.03</v>
      </c>
      <c r="P761" s="86">
        <v>0</v>
      </c>
      <c r="Q761" s="72">
        <v>0</v>
      </c>
      <c r="R761" s="101">
        <v>3.5000000000000003E-2</v>
      </c>
      <c r="S761" s="86">
        <v>0</v>
      </c>
      <c r="T761" s="72">
        <v>0</v>
      </c>
    </row>
    <row r="762" spans="1:20" ht="15.75" x14ac:dyDescent="0.25">
      <c r="A762" s="45"/>
      <c r="B762" s="39">
        <v>1</v>
      </c>
      <c r="C762" s="40">
        <v>5</v>
      </c>
      <c r="D762" s="40">
        <v>1</v>
      </c>
      <c r="E762" s="41">
        <v>2</v>
      </c>
      <c r="F762" s="55">
        <v>1</v>
      </c>
      <c r="G762" s="55">
        <v>3</v>
      </c>
      <c r="H762" s="42"/>
      <c r="I762" s="42"/>
      <c r="J762" s="43" t="s">
        <v>584</v>
      </c>
      <c r="K762" s="72">
        <v>0</v>
      </c>
      <c r="L762" s="72">
        <v>0</v>
      </c>
      <c r="M762" s="72">
        <v>0</v>
      </c>
      <c r="N762" s="72">
        <v>0</v>
      </c>
      <c r="O762" s="104"/>
      <c r="P762" s="72">
        <v>0</v>
      </c>
      <c r="Q762" s="72">
        <v>0</v>
      </c>
      <c r="R762" s="104"/>
      <c r="S762" s="72">
        <v>0</v>
      </c>
      <c r="T762" s="72">
        <v>0</v>
      </c>
    </row>
    <row r="763" spans="1:20" ht="15.75" x14ac:dyDescent="0.25">
      <c r="A763" s="45"/>
      <c r="B763" s="46">
        <v>1</v>
      </c>
      <c r="C763" s="47">
        <v>5</v>
      </c>
      <c r="D763" s="47">
        <v>1</v>
      </c>
      <c r="E763" s="48">
        <v>2</v>
      </c>
      <c r="F763" s="42">
        <v>1</v>
      </c>
      <c r="G763" s="42">
        <v>3</v>
      </c>
      <c r="H763" s="42">
        <v>1</v>
      </c>
      <c r="I763" s="42"/>
      <c r="J763" s="49" t="s">
        <v>585</v>
      </c>
      <c r="K763" s="50">
        <v>0</v>
      </c>
      <c r="L763" s="50">
        <v>0</v>
      </c>
      <c r="M763" s="50">
        <v>0</v>
      </c>
      <c r="N763" s="50">
        <v>0</v>
      </c>
      <c r="O763" s="122">
        <v>0.03</v>
      </c>
      <c r="P763" s="50">
        <v>0</v>
      </c>
      <c r="Q763" s="50">
        <v>0</v>
      </c>
      <c r="R763" s="101">
        <v>3.5000000000000003E-2</v>
      </c>
      <c r="S763" s="50">
        <v>0</v>
      </c>
      <c r="T763" s="50">
        <v>0</v>
      </c>
    </row>
    <row r="764" spans="1:20" ht="15.75" x14ac:dyDescent="0.25">
      <c r="A764" s="45"/>
      <c r="B764" s="46">
        <v>1</v>
      </c>
      <c r="C764" s="47">
        <v>5</v>
      </c>
      <c r="D764" s="47">
        <v>1</v>
      </c>
      <c r="E764" s="48">
        <v>2</v>
      </c>
      <c r="F764" s="42">
        <v>1</v>
      </c>
      <c r="G764" s="42">
        <v>3</v>
      </c>
      <c r="H764" s="42">
        <v>2</v>
      </c>
      <c r="I764" s="42"/>
      <c r="J764" s="49" t="s">
        <v>586</v>
      </c>
      <c r="K764" s="50">
        <v>0</v>
      </c>
      <c r="L764" s="50">
        <v>0</v>
      </c>
      <c r="M764" s="50">
        <v>0</v>
      </c>
      <c r="N764" s="50">
        <v>0</v>
      </c>
      <c r="O764" s="122">
        <v>0.03</v>
      </c>
      <c r="P764" s="50">
        <v>0</v>
      </c>
      <c r="Q764" s="50">
        <v>0</v>
      </c>
      <c r="R764" s="101">
        <v>3.5000000000000003E-2</v>
      </c>
      <c r="S764" s="50">
        <v>0</v>
      </c>
      <c r="T764" s="50">
        <v>0</v>
      </c>
    </row>
    <row r="765" spans="1:20" ht="15.75" x14ac:dyDescent="0.25">
      <c r="A765" s="45"/>
      <c r="B765" s="46">
        <v>1</v>
      </c>
      <c r="C765" s="47">
        <v>5</v>
      </c>
      <c r="D765" s="47">
        <v>1</v>
      </c>
      <c r="E765" s="48">
        <v>2</v>
      </c>
      <c r="F765" s="42">
        <v>1</v>
      </c>
      <c r="G765" s="42">
        <v>3</v>
      </c>
      <c r="H765" s="42">
        <v>3</v>
      </c>
      <c r="I765" s="42"/>
      <c r="J765" s="49" t="s">
        <v>587</v>
      </c>
      <c r="K765" s="50">
        <v>0</v>
      </c>
      <c r="L765" s="50">
        <v>0</v>
      </c>
      <c r="M765" s="50">
        <v>0</v>
      </c>
      <c r="N765" s="50">
        <v>0</v>
      </c>
      <c r="O765" s="122">
        <v>0.03</v>
      </c>
      <c r="P765" s="50">
        <v>0</v>
      </c>
      <c r="Q765" s="50">
        <v>0</v>
      </c>
      <c r="R765" s="101">
        <v>3.5000000000000003E-2</v>
      </c>
      <c r="S765" s="50">
        <v>0</v>
      </c>
      <c r="T765" s="50">
        <v>0</v>
      </c>
    </row>
    <row r="766" spans="1:20" ht="27.75" customHeight="1" x14ac:dyDescent="0.25">
      <c r="A766" s="45"/>
      <c r="B766" s="39">
        <v>1</v>
      </c>
      <c r="C766" s="40">
        <v>5</v>
      </c>
      <c r="D766" s="40">
        <v>1</v>
      </c>
      <c r="E766" s="41">
        <v>2</v>
      </c>
      <c r="F766" s="55">
        <v>1</v>
      </c>
      <c r="G766" s="55">
        <v>4</v>
      </c>
      <c r="H766" s="42"/>
      <c r="I766" s="42"/>
      <c r="J766" s="57" t="s">
        <v>588</v>
      </c>
      <c r="K766" s="72">
        <v>0</v>
      </c>
      <c r="L766" s="72">
        <v>0</v>
      </c>
      <c r="M766" s="72">
        <v>0</v>
      </c>
      <c r="N766" s="72">
        <v>0</v>
      </c>
      <c r="O766" s="122">
        <v>0.03</v>
      </c>
      <c r="P766" s="86">
        <v>0</v>
      </c>
      <c r="Q766" s="72">
        <v>0</v>
      </c>
      <c r="R766" s="101">
        <v>3.5000000000000003E-2</v>
      </c>
      <c r="S766" s="86">
        <v>0</v>
      </c>
      <c r="T766" s="72">
        <v>0</v>
      </c>
    </row>
    <row r="767" spans="1:20" ht="42" customHeight="1" x14ac:dyDescent="0.25">
      <c r="A767" s="45"/>
      <c r="B767" s="39">
        <v>1</v>
      </c>
      <c r="C767" s="40">
        <v>5</v>
      </c>
      <c r="D767" s="40">
        <v>1</v>
      </c>
      <c r="E767" s="41">
        <v>2</v>
      </c>
      <c r="F767" s="55">
        <v>1</v>
      </c>
      <c r="G767" s="55">
        <v>5</v>
      </c>
      <c r="H767" s="42"/>
      <c r="I767" s="42"/>
      <c r="J767" s="57" t="s">
        <v>589</v>
      </c>
      <c r="K767" s="72">
        <v>0</v>
      </c>
      <c r="L767" s="72">
        <v>0</v>
      </c>
      <c r="M767" s="72">
        <v>0</v>
      </c>
      <c r="N767" s="72">
        <v>0</v>
      </c>
      <c r="O767" s="104"/>
      <c r="P767" s="72">
        <v>0</v>
      </c>
      <c r="Q767" s="72">
        <v>0</v>
      </c>
      <c r="R767" s="104"/>
      <c r="S767" s="72">
        <v>0</v>
      </c>
      <c r="T767" s="72">
        <v>0</v>
      </c>
    </row>
    <row r="768" spans="1:20" ht="15.75" x14ac:dyDescent="0.25">
      <c r="A768" s="45"/>
      <c r="B768" s="46">
        <v>1</v>
      </c>
      <c r="C768" s="47">
        <v>5</v>
      </c>
      <c r="D768" s="47">
        <v>1</v>
      </c>
      <c r="E768" s="48">
        <v>2</v>
      </c>
      <c r="F768" s="42">
        <v>1</v>
      </c>
      <c r="G768" s="42">
        <v>5</v>
      </c>
      <c r="H768" s="42">
        <v>1</v>
      </c>
      <c r="I768" s="42"/>
      <c r="J768" s="49" t="s">
        <v>590</v>
      </c>
      <c r="K768" s="50">
        <v>0</v>
      </c>
      <c r="L768" s="50">
        <v>0</v>
      </c>
      <c r="M768" s="50">
        <v>0</v>
      </c>
      <c r="N768" s="50">
        <v>0</v>
      </c>
      <c r="O768" s="122">
        <v>0.03</v>
      </c>
      <c r="P768" s="50">
        <v>0</v>
      </c>
      <c r="Q768" s="50">
        <v>0</v>
      </c>
      <c r="R768" s="101">
        <v>3.5000000000000003E-2</v>
      </c>
      <c r="S768" s="50">
        <v>0</v>
      </c>
      <c r="T768" s="50">
        <v>0</v>
      </c>
    </row>
    <row r="769" spans="1:20" ht="15.75" x14ac:dyDescent="0.25">
      <c r="A769" s="45"/>
      <c r="B769" s="46">
        <v>1</v>
      </c>
      <c r="C769" s="47">
        <v>5</v>
      </c>
      <c r="D769" s="47">
        <v>1</v>
      </c>
      <c r="E769" s="48">
        <v>2</v>
      </c>
      <c r="F769" s="42">
        <v>1</v>
      </c>
      <c r="G769" s="42">
        <v>5</v>
      </c>
      <c r="H769" s="42">
        <v>2</v>
      </c>
      <c r="I769" s="42"/>
      <c r="J769" s="49" t="s">
        <v>591</v>
      </c>
      <c r="K769" s="50">
        <v>0</v>
      </c>
      <c r="L769" s="50">
        <v>0</v>
      </c>
      <c r="M769" s="50">
        <v>0</v>
      </c>
      <c r="N769" s="50">
        <v>0</v>
      </c>
      <c r="O769" s="122">
        <v>0.03</v>
      </c>
      <c r="P769" s="50">
        <v>0</v>
      </c>
      <c r="Q769" s="50">
        <v>0</v>
      </c>
      <c r="R769" s="101">
        <v>3.5000000000000003E-2</v>
      </c>
      <c r="S769" s="50">
        <v>0</v>
      </c>
      <c r="T769" s="50">
        <v>0</v>
      </c>
    </row>
    <row r="770" spans="1:20" ht="15.75" x14ac:dyDescent="0.25">
      <c r="A770" s="45"/>
      <c r="B770" s="46">
        <v>1</v>
      </c>
      <c r="C770" s="47">
        <v>5</v>
      </c>
      <c r="D770" s="47">
        <v>1</v>
      </c>
      <c r="E770" s="48">
        <v>2</v>
      </c>
      <c r="F770" s="42">
        <v>1</v>
      </c>
      <c r="G770" s="42">
        <v>5</v>
      </c>
      <c r="H770" s="42">
        <v>3</v>
      </c>
      <c r="I770" s="42"/>
      <c r="J770" s="49" t="s">
        <v>592</v>
      </c>
      <c r="K770" s="50">
        <v>0</v>
      </c>
      <c r="L770" s="50">
        <v>0</v>
      </c>
      <c r="M770" s="50">
        <v>0</v>
      </c>
      <c r="N770" s="50">
        <v>0</v>
      </c>
      <c r="O770" s="122">
        <v>0.03</v>
      </c>
      <c r="P770" s="50">
        <v>0</v>
      </c>
      <c r="Q770" s="50">
        <v>0</v>
      </c>
      <c r="R770" s="101">
        <v>3.5000000000000003E-2</v>
      </c>
      <c r="S770" s="50">
        <v>0</v>
      </c>
      <c r="T770" s="50">
        <v>0</v>
      </c>
    </row>
    <row r="771" spans="1:20" ht="15.75" x14ac:dyDescent="0.25">
      <c r="A771" s="45"/>
      <c r="B771" s="46">
        <v>1</v>
      </c>
      <c r="C771" s="47">
        <v>5</v>
      </c>
      <c r="D771" s="47">
        <v>1</v>
      </c>
      <c r="E771" s="48">
        <v>2</v>
      </c>
      <c r="F771" s="42">
        <v>1</v>
      </c>
      <c r="G771" s="42">
        <v>5</v>
      </c>
      <c r="H771" s="42">
        <v>4</v>
      </c>
      <c r="I771" s="42"/>
      <c r="J771" s="49" t="s">
        <v>593</v>
      </c>
      <c r="K771" s="50">
        <v>0</v>
      </c>
      <c r="L771" s="50">
        <v>0</v>
      </c>
      <c r="M771" s="50">
        <v>0</v>
      </c>
      <c r="N771" s="50">
        <v>0</v>
      </c>
      <c r="O771" s="122">
        <v>0.03</v>
      </c>
      <c r="P771" s="50">
        <v>0</v>
      </c>
      <c r="Q771" s="50">
        <v>0</v>
      </c>
      <c r="R771" s="101">
        <v>3.5000000000000003E-2</v>
      </c>
      <c r="S771" s="50">
        <v>0</v>
      </c>
      <c r="T771" s="50">
        <v>0</v>
      </c>
    </row>
    <row r="772" spans="1:20" ht="15.75" customHeight="1" x14ac:dyDescent="0.25">
      <c r="A772" s="45"/>
      <c r="B772" s="39">
        <v>1</v>
      </c>
      <c r="C772" s="40">
        <v>5</v>
      </c>
      <c r="D772" s="40">
        <v>1</v>
      </c>
      <c r="E772" s="41">
        <v>2</v>
      </c>
      <c r="F772" s="55">
        <v>1</v>
      </c>
      <c r="G772" s="55">
        <v>6</v>
      </c>
      <c r="H772" s="42"/>
      <c r="I772" s="42"/>
      <c r="J772" s="57" t="s">
        <v>594</v>
      </c>
      <c r="K772" s="72">
        <v>0</v>
      </c>
      <c r="L772" s="72">
        <v>0</v>
      </c>
      <c r="M772" s="72">
        <v>0</v>
      </c>
      <c r="N772" s="72">
        <v>0</v>
      </c>
      <c r="O772" s="104"/>
      <c r="P772" s="72">
        <v>0</v>
      </c>
      <c r="Q772" s="72">
        <v>0</v>
      </c>
      <c r="R772" s="104"/>
      <c r="S772" s="72">
        <v>0</v>
      </c>
      <c r="T772" s="72">
        <v>0</v>
      </c>
    </row>
    <row r="773" spans="1:20" ht="15.75" x14ac:dyDescent="0.25">
      <c r="A773" s="45"/>
      <c r="B773" s="46">
        <v>1</v>
      </c>
      <c r="C773" s="47">
        <v>5</v>
      </c>
      <c r="D773" s="47">
        <v>1</v>
      </c>
      <c r="E773" s="48">
        <v>2</v>
      </c>
      <c r="F773" s="42">
        <v>1</v>
      </c>
      <c r="G773" s="42">
        <v>6</v>
      </c>
      <c r="H773" s="42">
        <v>1</v>
      </c>
      <c r="I773" s="42"/>
      <c r="J773" s="49" t="s">
        <v>595</v>
      </c>
      <c r="K773" s="50">
        <v>0</v>
      </c>
      <c r="L773" s="50">
        <v>0</v>
      </c>
      <c r="M773" s="50">
        <v>0</v>
      </c>
      <c r="N773" s="50">
        <v>0</v>
      </c>
      <c r="O773" s="122">
        <v>0.03</v>
      </c>
      <c r="P773" s="50">
        <v>0</v>
      </c>
      <c r="Q773" s="50">
        <v>0</v>
      </c>
      <c r="R773" s="101">
        <v>3.5000000000000003E-2</v>
      </c>
      <c r="S773" s="50">
        <v>0</v>
      </c>
      <c r="T773" s="50">
        <v>0</v>
      </c>
    </row>
    <row r="774" spans="1:20" ht="15.75" x14ac:dyDescent="0.25">
      <c r="A774" s="45"/>
      <c r="B774" s="46">
        <v>1</v>
      </c>
      <c r="C774" s="47">
        <v>5</v>
      </c>
      <c r="D774" s="47">
        <v>1</v>
      </c>
      <c r="E774" s="48">
        <v>2</v>
      </c>
      <c r="F774" s="42">
        <v>1</v>
      </c>
      <c r="G774" s="42">
        <v>6</v>
      </c>
      <c r="H774" s="42">
        <v>2</v>
      </c>
      <c r="I774" s="42"/>
      <c r="J774" s="49" t="s">
        <v>596</v>
      </c>
      <c r="K774" s="50">
        <v>0</v>
      </c>
      <c r="L774" s="50">
        <v>0</v>
      </c>
      <c r="M774" s="50">
        <v>0</v>
      </c>
      <c r="N774" s="50">
        <v>0</v>
      </c>
      <c r="O774" s="122">
        <v>0.03</v>
      </c>
      <c r="P774" s="50">
        <v>0</v>
      </c>
      <c r="Q774" s="50">
        <v>0</v>
      </c>
      <c r="R774" s="101">
        <v>3.5000000000000003E-2</v>
      </c>
      <c r="S774" s="50">
        <v>0</v>
      </c>
      <c r="T774" s="50">
        <v>0</v>
      </c>
    </row>
    <row r="775" spans="1:20" ht="15.75" x14ac:dyDescent="0.25">
      <c r="A775" s="45"/>
      <c r="B775" s="46">
        <v>1</v>
      </c>
      <c r="C775" s="47">
        <v>5</v>
      </c>
      <c r="D775" s="47">
        <v>1</v>
      </c>
      <c r="E775" s="48">
        <v>2</v>
      </c>
      <c r="F775" s="42">
        <v>1</v>
      </c>
      <c r="G775" s="42">
        <v>6</v>
      </c>
      <c r="H775" s="42">
        <v>3</v>
      </c>
      <c r="I775" s="42"/>
      <c r="J775" s="49" t="s">
        <v>597</v>
      </c>
      <c r="K775" s="50">
        <v>0</v>
      </c>
      <c r="L775" s="50">
        <v>0</v>
      </c>
      <c r="M775" s="50">
        <v>0</v>
      </c>
      <c r="N775" s="50">
        <v>0</v>
      </c>
      <c r="O775" s="122">
        <v>0.03</v>
      </c>
      <c r="P775" s="50">
        <v>0</v>
      </c>
      <c r="Q775" s="50">
        <v>0</v>
      </c>
      <c r="R775" s="101">
        <v>3.5000000000000003E-2</v>
      </c>
      <c r="S775" s="50">
        <v>0</v>
      </c>
      <c r="T775" s="50">
        <v>0</v>
      </c>
    </row>
    <row r="776" spans="1:20" ht="15.75" x14ac:dyDescent="0.25">
      <c r="A776" s="45"/>
      <c r="B776" s="39">
        <v>1</v>
      </c>
      <c r="C776" s="40">
        <v>5</v>
      </c>
      <c r="D776" s="40">
        <v>1</v>
      </c>
      <c r="E776" s="41">
        <v>2</v>
      </c>
      <c r="F776" s="55">
        <v>1</v>
      </c>
      <c r="G776" s="55">
        <v>7</v>
      </c>
      <c r="H776" s="42"/>
      <c r="I776" s="42"/>
      <c r="J776" s="43" t="s">
        <v>598</v>
      </c>
      <c r="K776" s="72">
        <v>0</v>
      </c>
      <c r="L776" s="72">
        <v>0</v>
      </c>
      <c r="M776" s="72">
        <v>0</v>
      </c>
      <c r="N776" s="72">
        <v>0</v>
      </c>
      <c r="O776" s="122">
        <v>0.03</v>
      </c>
      <c r="P776" s="86">
        <v>0</v>
      </c>
      <c r="Q776" s="72">
        <v>0</v>
      </c>
      <c r="R776" s="101">
        <v>3.5000000000000003E-2</v>
      </c>
      <c r="S776" s="86">
        <v>0</v>
      </c>
      <c r="T776" s="72">
        <v>0</v>
      </c>
    </row>
    <row r="777" spans="1:20" ht="15.75" x14ac:dyDescent="0.25">
      <c r="A777" s="45"/>
      <c r="B777" s="39">
        <v>1</v>
      </c>
      <c r="C777" s="40">
        <v>5</v>
      </c>
      <c r="D777" s="40">
        <v>1</v>
      </c>
      <c r="E777" s="41">
        <v>2</v>
      </c>
      <c r="F777" s="55">
        <v>1</v>
      </c>
      <c r="G777" s="55">
        <v>8</v>
      </c>
      <c r="H777" s="42"/>
      <c r="I777" s="42"/>
      <c r="J777" s="43" t="s">
        <v>599</v>
      </c>
      <c r="K777" s="72">
        <v>0</v>
      </c>
      <c r="L777" s="72">
        <v>0</v>
      </c>
      <c r="M777" s="72">
        <v>0</v>
      </c>
      <c r="N777" s="72">
        <v>0</v>
      </c>
      <c r="O777" s="122">
        <v>0.03</v>
      </c>
      <c r="P777" s="86">
        <v>0</v>
      </c>
      <c r="Q777" s="72">
        <v>0</v>
      </c>
      <c r="R777" s="101">
        <v>3.5000000000000003E-2</v>
      </c>
      <c r="S777" s="86">
        <v>0</v>
      </c>
      <c r="T777" s="72">
        <v>0</v>
      </c>
    </row>
    <row r="778" spans="1:20" ht="15.75" x14ac:dyDescent="0.25">
      <c r="A778" s="54">
        <v>2</v>
      </c>
      <c r="B778" s="39">
        <v>1</v>
      </c>
      <c r="C778" s="40">
        <v>5</v>
      </c>
      <c r="D778" s="40">
        <v>1</v>
      </c>
      <c r="E778" s="41">
        <v>2</v>
      </c>
      <c r="F778" s="55">
        <v>2</v>
      </c>
      <c r="G778" s="42"/>
      <c r="H778" s="42"/>
      <c r="I778" s="42"/>
      <c r="J778" s="43" t="s">
        <v>600</v>
      </c>
      <c r="K778" s="72">
        <v>0</v>
      </c>
      <c r="L778" s="72">
        <v>0</v>
      </c>
      <c r="M778" s="72">
        <v>0</v>
      </c>
      <c r="N778" s="72">
        <v>0</v>
      </c>
      <c r="O778" s="122">
        <v>0.03</v>
      </c>
      <c r="P778" s="86">
        <v>0</v>
      </c>
      <c r="Q778" s="72">
        <v>0</v>
      </c>
      <c r="R778" s="101">
        <v>3.5000000000000003E-2</v>
      </c>
      <c r="S778" s="86">
        <v>0</v>
      </c>
      <c r="T778" s="72">
        <v>0</v>
      </c>
    </row>
    <row r="779" spans="1:20" ht="25.5" x14ac:dyDescent="0.25">
      <c r="A779" s="54">
        <v>3</v>
      </c>
      <c r="B779" s="39">
        <v>1</v>
      </c>
      <c r="C779" s="40">
        <v>5</v>
      </c>
      <c r="D779" s="40">
        <v>1</v>
      </c>
      <c r="E779" s="41">
        <v>2</v>
      </c>
      <c r="F779" s="55">
        <v>3</v>
      </c>
      <c r="G779" s="42"/>
      <c r="H779" s="42"/>
      <c r="I779" s="42"/>
      <c r="J779" s="57" t="s">
        <v>601</v>
      </c>
      <c r="K779" s="72">
        <v>0</v>
      </c>
      <c r="L779" s="72">
        <v>0</v>
      </c>
      <c r="M779" s="72">
        <v>0</v>
      </c>
      <c r="N779" s="72">
        <v>0</v>
      </c>
      <c r="O779" s="122">
        <v>0.03</v>
      </c>
      <c r="P779" s="86">
        <v>0</v>
      </c>
      <c r="Q779" s="72">
        <v>0</v>
      </c>
      <c r="R779" s="101">
        <v>3.5000000000000003E-2</v>
      </c>
      <c r="S779" s="86">
        <v>0</v>
      </c>
      <c r="T779" s="72">
        <v>0</v>
      </c>
    </row>
    <row r="780" spans="1:20" ht="15.75" x14ac:dyDescent="0.25">
      <c r="A780" s="54">
        <v>4</v>
      </c>
      <c r="B780" s="39">
        <v>1</v>
      </c>
      <c r="C780" s="40">
        <v>5</v>
      </c>
      <c r="D780" s="40">
        <v>1</v>
      </c>
      <c r="E780" s="41">
        <v>2</v>
      </c>
      <c r="F780" s="55">
        <v>4</v>
      </c>
      <c r="G780" s="42"/>
      <c r="H780" s="42"/>
      <c r="I780" s="42"/>
      <c r="J780" s="43" t="s">
        <v>602</v>
      </c>
      <c r="K780" s="72">
        <v>0</v>
      </c>
      <c r="L780" s="72">
        <v>0</v>
      </c>
      <c r="M780" s="72">
        <v>0</v>
      </c>
      <c r="N780" s="72">
        <v>0</v>
      </c>
      <c r="O780" s="122">
        <v>0.03</v>
      </c>
      <c r="P780" s="86">
        <v>0</v>
      </c>
      <c r="Q780" s="72">
        <v>0</v>
      </c>
      <c r="R780" s="101">
        <v>3.5900000000000001E-2</v>
      </c>
      <c r="S780" s="86">
        <v>0</v>
      </c>
      <c r="T780" s="72">
        <v>0</v>
      </c>
    </row>
    <row r="781" spans="1:20" ht="15.75" x14ac:dyDescent="0.25">
      <c r="A781" s="123" t="s">
        <v>59</v>
      </c>
      <c r="B781" s="124">
        <v>1</v>
      </c>
      <c r="C781" s="125">
        <v>5</v>
      </c>
      <c r="D781" s="125">
        <v>1</v>
      </c>
      <c r="E781" s="126">
        <v>3</v>
      </c>
      <c r="F781" s="131"/>
      <c r="G781" s="131"/>
      <c r="H781" s="131"/>
      <c r="I781" s="131"/>
      <c r="J781" s="128" t="s">
        <v>603</v>
      </c>
      <c r="K781" s="144">
        <v>0</v>
      </c>
      <c r="L781" s="144">
        <v>0</v>
      </c>
      <c r="M781" s="144">
        <v>0</v>
      </c>
      <c r="N781" s="144">
        <v>0</v>
      </c>
      <c r="O781" s="137"/>
      <c r="P781" s="144">
        <v>0</v>
      </c>
      <c r="Q781" s="144">
        <v>0</v>
      </c>
      <c r="R781" s="137"/>
      <c r="S781" s="144">
        <v>0</v>
      </c>
      <c r="T781" s="144">
        <v>0</v>
      </c>
    </row>
    <row r="782" spans="1:20" ht="15.75" x14ac:dyDescent="0.25">
      <c r="A782" s="45"/>
      <c r="B782" s="46">
        <v>1</v>
      </c>
      <c r="C782" s="47">
        <v>5</v>
      </c>
      <c r="D782" s="47">
        <v>1</v>
      </c>
      <c r="E782" s="48">
        <v>3</v>
      </c>
      <c r="F782" s="42">
        <v>1</v>
      </c>
      <c r="G782" s="42"/>
      <c r="H782" s="42"/>
      <c r="I782" s="42"/>
      <c r="J782" s="49" t="s">
        <v>604</v>
      </c>
      <c r="K782" s="50">
        <v>0</v>
      </c>
      <c r="L782" s="50">
        <v>0</v>
      </c>
      <c r="M782" s="50">
        <v>0</v>
      </c>
      <c r="N782" s="50">
        <v>0</v>
      </c>
      <c r="O782" s="122">
        <v>0.03</v>
      </c>
      <c r="P782" s="50">
        <v>0</v>
      </c>
      <c r="Q782" s="50">
        <v>0</v>
      </c>
      <c r="R782" s="101">
        <v>3.5000000000000003E-2</v>
      </c>
      <c r="S782" s="50">
        <v>0</v>
      </c>
      <c r="T782" s="50">
        <v>0</v>
      </c>
    </row>
    <row r="783" spans="1:20" ht="15.75" x14ac:dyDescent="0.25">
      <c r="A783" s="45"/>
      <c r="B783" s="46">
        <v>1</v>
      </c>
      <c r="C783" s="47">
        <v>5</v>
      </c>
      <c r="D783" s="47">
        <v>1</v>
      </c>
      <c r="E783" s="48">
        <v>3</v>
      </c>
      <c r="F783" s="42">
        <v>2</v>
      </c>
      <c r="G783" s="42"/>
      <c r="H783" s="42"/>
      <c r="I783" s="42"/>
      <c r="J783" s="49" t="s">
        <v>605</v>
      </c>
      <c r="K783" s="50">
        <v>0</v>
      </c>
      <c r="L783" s="50">
        <v>0</v>
      </c>
      <c r="M783" s="50">
        <v>0</v>
      </c>
      <c r="N783" s="50">
        <v>0</v>
      </c>
      <c r="O783" s="122">
        <v>0.03</v>
      </c>
      <c r="P783" s="50">
        <v>0</v>
      </c>
      <c r="Q783" s="50">
        <v>0</v>
      </c>
      <c r="R783" s="101">
        <v>3.5000000000000003E-2</v>
      </c>
      <c r="S783" s="50">
        <v>0</v>
      </c>
      <c r="T783" s="50">
        <v>0</v>
      </c>
    </row>
    <row r="784" spans="1:20" ht="15.75" x14ac:dyDescent="0.25">
      <c r="A784" s="45"/>
      <c r="B784" s="46">
        <v>1</v>
      </c>
      <c r="C784" s="47">
        <v>5</v>
      </c>
      <c r="D784" s="47">
        <v>1</v>
      </c>
      <c r="E784" s="48">
        <v>3</v>
      </c>
      <c r="F784" s="42">
        <v>3</v>
      </c>
      <c r="G784" s="42"/>
      <c r="H784" s="42"/>
      <c r="I784" s="42"/>
      <c r="J784" s="49" t="s">
        <v>606</v>
      </c>
      <c r="K784" s="50">
        <v>0</v>
      </c>
      <c r="L784" s="50">
        <v>0</v>
      </c>
      <c r="M784" s="50">
        <v>0</v>
      </c>
      <c r="N784" s="50">
        <v>0</v>
      </c>
      <c r="O784" s="122">
        <v>0.03</v>
      </c>
      <c r="P784" s="50">
        <v>0</v>
      </c>
      <c r="Q784" s="50">
        <v>0</v>
      </c>
      <c r="R784" s="101">
        <v>3.5000000000000003E-2</v>
      </c>
      <c r="S784" s="50">
        <v>0</v>
      </c>
      <c r="T784" s="50">
        <v>0</v>
      </c>
    </row>
    <row r="785" spans="1:20" ht="15.75" x14ac:dyDescent="0.25">
      <c r="A785" s="45"/>
      <c r="B785" s="46">
        <v>1</v>
      </c>
      <c r="C785" s="47">
        <v>5</v>
      </c>
      <c r="D785" s="47">
        <v>1</v>
      </c>
      <c r="E785" s="48">
        <v>3</v>
      </c>
      <c r="F785" s="42">
        <v>4</v>
      </c>
      <c r="G785" s="42"/>
      <c r="H785" s="42"/>
      <c r="I785" s="42"/>
      <c r="J785" s="49" t="s">
        <v>155</v>
      </c>
      <c r="K785" s="50">
        <v>0</v>
      </c>
      <c r="L785" s="50">
        <v>0</v>
      </c>
      <c r="M785" s="50">
        <v>0</v>
      </c>
      <c r="N785" s="50">
        <v>0</v>
      </c>
      <c r="O785" s="122">
        <v>0.03</v>
      </c>
      <c r="P785" s="50">
        <v>0</v>
      </c>
      <c r="Q785" s="50">
        <v>0</v>
      </c>
      <c r="R785" s="101">
        <v>3.5000000000000003E-2</v>
      </c>
      <c r="S785" s="50">
        <v>0</v>
      </c>
      <c r="T785" s="50">
        <v>0</v>
      </c>
    </row>
    <row r="786" spans="1:20" ht="15.75" x14ac:dyDescent="0.25">
      <c r="A786" s="123" t="s">
        <v>607</v>
      </c>
      <c r="B786" s="124">
        <v>1</v>
      </c>
      <c r="C786" s="125">
        <v>5</v>
      </c>
      <c r="D786" s="125">
        <v>1</v>
      </c>
      <c r="E786" s="126">
        <v>4</v>
      </c>
      <c r="F786" s="131"/>
      <c r="G786" s="131"/>
      <c r="H786" s="131"/>
      <c r="I786" s="131"/>
      <c r="J786" s="128" t="s">
        <v>608</v>
      </c>
      <c r="K786" s="144">
        <v>0</v>
      </c>
      <c r="L786" s="144">
        <v>0</v>
      </c>
      <c r="M786" s="144">
        <v>0</v>
      </c>
      <c r="N786" s="144">
        <v>0</v>
      </c>
      <c r="O786" s="137"/>
      <c r="P786" s="144">
        <v>0</v>
      </c>
      <c r="Q786" s="144">
        <v>0</v>
      </c>
      <c r="R786" s="137"/>
      <c r="S786" s="144">
        <v>0</v>
      </c>
      <c r="T786" s="144">
        <v>0</v>
      </c>
    </row>
    <row r="787" spans="1:20" ht="15.75" x14ac:dyDescent="0.25">
      <c r="A787" s="45">
        <v>1</v>
      </c>
      <c r="B787" s="39">
        <v>1</v>
      </c>
      <c r="C787" s="40">
        <v>5</v>
      </c>
      <c r="D787" s="40">
        <v>1</v>
      </c>
      <c r="E787" s="41">
        <v>4</v>
      </c>
      <c r="F787" s="55">
        <v>1</v>
      </c>
      <c r="G787" s="42"/>
      <c r="H787" s="42"/>
      <c r="I787" s="42"/>
      <c r="J787" s="43" t="s">
        <v>609</v>
      </c>
      <c r="K787" s="72">
        <v>0</v>
      </c>
      <c r="L787" s="72">
        <v>0</v>
      </c>
      <c r="M787" s="72">
        <v>0</v>
      </c>
      <c r="N787" s="72">
        <v>0</v>
      </c>
      <c r="O787" s="104"/>
      <c r="P787" s="72">
        <v>0</v>
      </c>
      <c r="Q787" s="72">
        <v>0</v>
      </c>
      <c r="R787" s="104"/>
      <c r="S787" s="72">
        <v>0</v>
      </c>
      <c r="T787" s="72">
        <v>0</v>
      </c>
    </row>
    <row r="788" spans="1:20" ht="15.75" x14ac:dyDescent="0.25">
      <c r="A788" s="45"/>
      <c r="B788" s="46">
        <v>1</v>
      </c>
      <c r="C788" s="47">
        <v>5</v>
      </c>
      <c r="D788" s="47">
        <v>1</v>
      </c>
      <c r="E788" s="48">
        <v>4</v>
      </c>
      <c r="F788" s="42">
        <v>1</v>
      </c>
      <c r="G788" s="42">
        <v>1</v>
      </c>
      <c r="H788" s="42"/>
      <c r="I788" s="42"/>
      <c r="J788" s="49" t="s">
        <v>610</v>
      </c>
      <c r="K788" s="50">
        <v>0</v>
      </c>
      <c r="L788" s="50">
        <v>0</v>
      </c>
      <c r="M788" s="50">
        <v>0</v>
      </c>
      <c r="N788" s="50">
        <v>0</v>
      </c>
      <c r="O788" s="122">
        <v>0.03</v>
      </c>
      <c r="P788" s="50">
        <v>0</v>
      </c>
      <c r="Q788" s="50">
        <v>0</v>
      </c>
      <c r="R788" s="101">
        <v>3.5000000000000003E-2</v>
      </c>
      <c r="S788" s="50">
        <v>0</v>
      </c>
      <c r="T788" s="50">
        <v>0</v>
      </c>
    </row>
    <row r="789" spans="1:20" ht="15.75" x14ac:dyDescent="0.25">
      <c r="A789" s="45"/>
      <c r="B789" s="46">
        <v>1</v>
      </c>
      <c r="C789" s="47">
        <v>5</v>
      </c>
      <c r="D789" s="47">
        <v>1</v>
      </c>
      <c r="E789" s="48">
        <v>4</v>
      </c>
      <c r="F789" s="42">
        <v>1</v>
      </c>
      <c r="G789" s="42">
        <v>2</v>
      </c>
      <c r="H789" s="42"/>
      <c r="I789" s="42"/>
      <c r="J789" s="49" t="s">
        <v>611</v>
      </c>
      <c r="K789" s="50">
        <v>0</v>
      </c>
      <c r="L789" s="50">
        <v>0</v>
      </c>
      <c r="M789" s="50">
        <v>0</v>
      </c>
      <c r="N789" s="50">
        <v>0</v>
      </c>
      <c r="O789" s="122">
        <v>0.03</v>
      </c>
      <c r="P789" s="50">
        <v>0</v>
      </c>
      <c r="Q789" s="50">
        <v>0</v>
      </c>
      <c r="R789" s="101">
        <v>3.5000000000000003E-2</v>
      </c>
      <c r="S789" s="50">
        <v>0</v>
      </c>
      <c r="T789" s="50">
        <v>0</v>
      </c>
    </row>
    <row r="790" spans="1:20" ht="15.75" x14ac:dyDescent="0.25">
      <c r="A790" s="45"/>
      <c r="B790" s="46">
        <v>1</v>
      </c>
      <c r="C790" s="47">
        <v>5</v>
      </c>
      <c r="D790" s="47">
        <v>1</v>
      </c>
      <c r="E790" s="48">
        <v>4</v>
      </c>
      <c r="F790" s="42">
        <v>1</v>
      </c>
      <c r="G790" s="42">
        <v>3</v>
      </c>
      <c r="H790" s="42"/>
      <c r="I790" s="42"/>
      <c r="J790" s="49" t="s">
        <v>612</v>
      </c>
      <c r="K790" s="50">
        <v>0</v>
      </c>
      <c r="L790" s="50">
        <v>0</v>
      </c>
      <c r="M790" s="50">
        <v>0</v>
      </c>
      <c r="N790" s="50">
        <v>0</v>
      </c>
      <c r="O790" s="122">
        <v>0.03</v>
      </c>
      <c r="P790" s="50">
        <v>0</v>
      </c>
      <c r="Q790" s="50">
        <v>0</v>
      </c>
      <c r="R790" s="101">
        <v>3.5000000000000003E-2</v>
      </c>
      <c r="S790" s="50">
        <v>0</v>
      </c>
      <c r="T790" s="50">
        <v>0</v>
      </c>
    </row>
    <row r="791" spans="1:20" ht="15.75" x14ac:dyDescent="0.25">
      <c r="A791" s="45"/>
      <c r="B791" s="46">
        <v>1</v>
      </c>
      <c r="C791" s="47">
        <v>5</v>
      </c>
      <c r="D791" s="47">
        <v>1</v>
      </c>
      <c r="E791" s="48">
        <v>4</v>
      </c>
      <c r="F791" s="42">
        <v>1</v>
      </c>
      <c r="G791" s="42">
        <v>4</v>
      </c>
      <c r="H791" s="42"/>
      <c r="I791" s="42"/>
      <c r="J791" s="49" t="s">
        <v>613</v>
      </c>
      <c r="K791" s="50">
        <v>0</v>
      </c>
      <c r="L791" s="50">
        <v>0</v>
      </c>
      <c r="M791" s="50">
        <v>0</v>
      </c>
      <c r="N791" s="50">
        <v>0</v>
      </c>
      <c r="O791" s="122">
        <v>0.03</v>
      </c>
      <c r="P791" s="50">
        <v>0</v>
      </c>
      <c r="Q791" s="50">
        <v>0</v>
      </c>
      <c r="R791" s="101">
        <v>3.5000000000000003E-2</v>
      </c>
      <c r="S791" s="50">
        <v>0</v>
      </c>
      <c r="T791" s="50">
        <v>0</v>
      </c>
    </row>
    <row r="792" spans="1:20" ht="15.75" x14ac:dyDescent="0.25">
      <c r="A792" s="45"/>
      <c r="B792" s="46">
        <v>1</v>
      </c>
      <c r="C792" s="47">
        <v>5</v>
      </c>
      <c r="D792" s="47">
        <v>1</v>
      </c>
      <c r="E792" s="48">
        <v>4</v>
      </c>
      <c r="F792" s="42">
        <v>1</v>
      </c>
      <c r="G792" s="42">
        <v>5</v>
      </c>
      <c r="H792" s="42"/>
      <c r="I792" s="42"/>
      <c r="J792" s="49" t="s">
        <v>614</v>
      </c>
      <c r="K792" s="50">
        <v>0</v>
      </c>
      <c r="L792" s="50">
        <v>0</v>
      </c>
      <c r="M792" s="50">
        <v>0</v>
      </c>
      <c r="N792" s="50">
        <v>0</v>
      </c>
      <c r="O792" s="122">
        <v>0.03</v>
      </c>
      <c r="P792" s="50">
        <v>0</v>
      </c>
      <c r="Q792" s="50">
        <v>0</v>
      </c>
      <c r="R792" s="101">
        <v>3.5000000000000003E-2</v>
      </c>
      <c r="S792" s="50">
        <v>0</v>
      </c>
      <c r="T792" s="50">
        <v>0</v>
      </c>
    </row>
    <row r="793" spans="1:20" ht="15.75" x14ac:dyDescent="0.25">
      <c r="A793" s="45"/>
      <c r="B793" s="46">
        <v>1</v>
      </c>
      <c r="C793" s="47">
        <v>5</v>
      </c>
      <c r="D793" s="47">
        <v>1</v>
      </c>
      <c r="E793" s="48">
        <v>4</v>
      </c>
      <c r="F793" s="42">
        <v>1</v>
      </c>
      <c r="G793" s="42">
        <v>6</v>
      </c>
      <c r="H793" s="42"/>
      <c r="I793" s="42"/>
      <c r="J793" s="49" t="s">
        <v>615</v>
      </c>
      <c r="K793" s="50">
        <v>0</v>
      </c>
      <c r="L793" s="50">
        <v>0</v>
      </c>
      <c r="M793" s="50">
        <v>0</v>
      </c>
      <c r="N793" s="50">
        <v>0</v>
      </c>
      <c r="O793" s="122">
        <v>0.03</v>
      </c>
      <c r="P793" s="50">
        <v>0</v>
      </c>
      <c r="Q793" s="50">
        <v>0</v>
      </c>
      <c r="R793" s="101">
        <v>3.5000000000000003E-2</v>
      </c>
      <c r="S793" s="50">
        <v>0</v>
      </c>
      <c r="T793" s="50">
        <v>0</v>
      </c>
    </row>
    <row r="794" spans="1:20" ht="15.75" x14ac:dyDescent="0.25">
      <c r="A794" s="45">
        <v>2</v>
      </c>
      <c r="B794" s="39">
        <v>1</v>
      </c>
      <c r="C794" s="40">
        <v>5</v>
      </c>
      <c r="D794" s="40">
        <v>1</v>
      </c>
      <c r="E794" s="41">
        <v>4</v>
      </c>
      <c r="F794" s="55">
        <v>2</v>
      </c>
      <c r="G794" s="42"/>
      <c r="H794" s="42"/>
      <c r="I794" s="42"/>
      <c r="J794" s="43" t="s">
        <v>616</v>
      </c>
      <c r="K794" s="72">
        <v>0</v>
      </c>
      <c r="L794" s="72">
        <v>0</v>
      </c>
      <c r="M794" s="72">
        <v>0</v>
      </c>
      <c r="N794" s="72">
        <v>0</v>
      </c>
      <c r="O794" s="104"/>
      <c r="P794" s="72">
        <v>0</v>
      </c>
      <c r="Q794" s="72">
        <v>0</v>
      </c>
      <c r="R794" s="104"/>
      <c r="S794" s="72">
        <v>0</v>
      </c>
      <c r="T794" s="72">
        <v>0</v>
      </c>
    </row>
    <row r="795" spans="1:20" ht="15.75" x14ac:dyDescent="0.25">
      <c r="A795" s="45"/>
      <c r="B795" s="46">
        <v>1</v>
      </c>
      <c r="C795" s="47">
        <v>5</v>
      </c>
      <c r="D795" s="47">
        <v>1</v>
      </c>
      <c r="E795" s="48">
        <v>4</v>
      </c>
      <c r="F795" s="42">
        <v>2</v>
      </c>
      <c r="G795" s="42">
        <v>1</v>
      </c>
      <c r="H795" s="42"/>
      <c r="I795" s="42"/>
      <c r="J795" s="49" t="s">
        <v>610</v>
      </c>
      <c r="K795" s="50">
        <v>0</v>
      </c>
      <c r="L795" s="50">
        <v>0</v>
      </c>
      <c r="M795" s="50">
        <v>0</v>
      </c>
      <c r="N795" s="50">
        <v>0</v>
      </c>
      <c r="O795" s="122">
        <v>0.03</v>
      </c>
      <c r="P795" s="50">
        <v>0</v>
      </c>
      <c r="Q795" s="50">
        <v>0</v>
      </c>
      <c r="R795" s="101">
        <v>3.5000000000000003E-2</v>
      </c>
      <c r="S795" s="50">
        <v>0</v>
      </c>
      <c r="T795" s="50">
        <v>0</v>
      </c>
    </row>
    <row r="796" spans="1:20" ht="15.75" x14ac:dyDescent="0.25">
      <c r="A796" s="45"/>
      <c r="B796" s="46">
        <v>1</v>
      </c>
      <c r="C796" s="47">
        <v>5</v>
      </c>
      <c r="D796" s="47">
        <v>1</v>
      </c>
      <c r="E796" s="48">
        <v>4</v>
      </c>
      <c r="F796" s="42">
        <v>2</v>
      </c>
      <c r="G796" s="42">
        <v>2</v>
      </c>
      <c r="H796" s="42"/>
      <c r="I796" s="42"/>
      <c r="J796" s="49" t="s">
        <v>611</v>
      </c>
      <c r="K796" s="50">
        <v>0</v>
      </c>
      <c r="L796" s="50">
        <v>0</v>
      </c>
      <c r="M796" s="50">
        <v>0</v>
      </c>
      <c r="N796" s="50">
        <v>0</v>
      </c>
      <c r="O796" s="122">
        <v>0.03</v>
      </c>
      <c r="P796" s="50">
        <v>0</v>
      </c>
      <c r="Q796" s="50">
        <v>0</v>
      </c>
      <c r="R796" s="101">
        <v>3.5000000000000003E-2</v>
      </c>
      <c r="S796" s="50">
        <v>0</v>
      </c>
      <c r="T796" s="50">
        <v>0</v>
      </c>
    </row>
    <row r="797" spans="1:20" ht="15.75" x14ac:dyDescent="0.25">
      <c r="A797" s="45"/>
      <c r="B797" s="46">
        <v>1</v>
      </c>
      <c r="C797" s="47">
        <v>5</v>
      </c>
      <c r="D797" s="47">
        <v>1</v>
      </c>
      <c r="E797" s="48">
        <v>4</v>
      </c>
      <c r="F797" s="42">
        <v>2</v>
      </c>
      <c r="G797" s="42">
        <v>3</v>
      </c>
      <c r="H797" s="42"/>
      <c r="I797" s="42"/>
      <c r="J797" s="49" t="s">
        <v>612</v>
      </c>
      <c r="K797" s="50">
        <v>0</v>
      </c>
      <c r="L797" s="50">
        <v>0</v>
      </c>
      <c r="M797" s="50">
        <v>0</v>
      </c>
      <c r="N797" s="50">
        <v>0</v>
      </c>
      <c r="O797" s="122">
        <v>0.03</v>
      </c>
      <c r="P797" s="50">
        <v>0</v>
      </c>
      <c r="Q797" s="50">
        <v>0</v>
      </c>
      <c r="R797" s="101">
        <v>3.5000000000000003E-2</v>
      </c>
      <c r="S797" s="50">
        <v>0</v>
      </c>
      <c r="T797" s="50">
        <v>0</v>
      </c>
    </row>
    <row r="798" spans="1:20" ht="15.75" x14ac:dyDescent="0.25">
      <c r="A798" s="45"/>
      <c r="B798" s="46">
        <v>1</v>
      </c>
      <c r="C798" s="47">
        <v>5</v>
      </c>
      <c r="D798" s="47">
        <v>1</v>
      </c>
      <c r="E798" s="48">
        <v>4</v>
      </c>
      <c r="F798" s="42">
        <v>2</v>
      </c>
      <c r="G798" s="42">
        <v>4</v>
      </c>
      <c r="H798" s="42"/>
      <c r="I798" s="42"/>
      <c r="J798" s="49" t="s">
        <v>613</v>
      </c>
      <c r="K798" s="50">
        <v>0</v>
      </c>
      <c r="L798" s="50">
        <v>0</v>
      </c>
      <c r="M798" s="50">
        <v>0</v>
      </c>
      <c r="N798" s="50">
        <v>0</v>
      </c>
      <c r="O798" s="122">
        <v>0.03</v>
      </c>
      <c r="P798" s="50">
        <v>0</v>
      </c>
      <c r="Q798" s="50">
        <v>0</v>
      </c>
      <c r="R798" s="101">
        <v>3.5000000000000003E-2</v>
      </c>
      <c r="S798" s="50">
        <v>0</v>
      </c>
      <c r="T798" s="50">
        <v>0</v>
      </c>
    </row>
    <row r="799" spans="1:20" ht="15.75" x14ac:dyDescent="0.25">
      <c r="A799" s="45"/>
      <c r="B799" s="46">
        <v>1</v>
      </c>
      <c r="C799" s="47">
        <v>5</v>
      </c>
      <c r="D799" s="47">
        <v>1</v>
      </c>
      <c r="E799" s="48">
        <v>4</v>
      </c>
      <c r="F799" s="42">
        <v>2</v>
      </c>
      <c r="G799" s="42">
        <v>5</v>
      </c>
      <c r="H799" s="42"/>
      <c r="I799" s="42"/>
      <c r="J799" s="49" t="s">
        <v>614</v>
      </c>
      <c r="K799" s="50">
        <v>0</v>
      </c>
      <c r="L799" s="50">
        <v>0</v>
      </c>
      <c r="M799" s="50">
        <v>0</v>
      </c>
      <c r="N799" s="50">
        <v>0</v>
      </c>
      <c r="O799" s="122">
        <v>0.03</v>
      </c>
      <c r="P799" s="50">
        <v>0</v>
      </c>
      <c r="Q799" s="50">
        <v>0</v>
      </c>
      <c r="R799" s="101">
        <v>3.5000000000000003E-2</v>
      </c>
      <c r="S799" s="50">
        <v>0</v>
      </c>
      <c r="T799" s="50">
        <v>0</v>
      </c>
    </row>
    <row r="800" spans="1:20" ht="15.75" x14ac:dyDescent="0.25">
      <c r="A800" s="45"/>
      <c r="B800" s="46">
        <v>1</v>
      </c>
      <c r="C800" s="47">
        <v>5</v>
      </c>
      <c r="D800" s="47">
        <v>1</v>
      </c>
      <c r="E800" s="48">
        <v>4</v>
      </c>
      <c r="F800" s="42">
        <v>2</v>
      </c>
      <c r="G800" s="42">
        <v>6</v>
      </c>
      <c r="H800" s="42"/>
      <c r="I800" s="42"/>
      <c r="J800" s="49" t="s">
        <v>615</v>
      </c>
      <c r="K800" s="50">
        <v>0</v>
      </c>
      <c r="L800" s="50">
        <v>0</v>
      </c>
      <c r="M800" s="50">
        <v>0</v>
      </c>
      <c r="N800" s="50">
        <v>0</v>
      </c>
      <c r="O800" s="122">
        <v>0.03</v>
      </c>
      <c r="P800" s="50">
        <v>0</v>
      </c>
      <c r="Q800" s="50">
        <v>0</v>
      </c>
      <c r="R800" s="101">
        <v>3.5000000000000003E-2</v>
      </c>
      <c r="S800" s="50">
        <v>0</v>
      </c>
      <c r="T800" s="50">
        <v>0</v>
      </c>
    </row>
    <row r="801" spans="1:20" ht="15.75" x14ac:dyDescent="0.25">
      <c r="A801" s="123" t="s">
        <v>256</v>
      </c>
      <c r="B801" s="124">
        <v>1</v>
      </c>
      <c r="C801" s="125">
        <v>5</v>
      </c>
      <c r="D801" s="125">
        <v>1</v>
      </c>
      <c r="E801" s="126">
        <v>5</v>
      </c>
      <c r="F801" s="131"/>
      <c r="G801" s="131"/>
      <c r="H801" s="131"/>
      <c r="I801" s="131"/>
      <c r="J801" s="128" t="s">
        <v>617</v>
      </c>
      <c r="K801" s="144">
        <v>15321.78</v>
      </c>
      <c r="L801" s="144">
        <v>0</v>
      </c>
      <c r="M801" s="144">
        <v>0</v>
      </c>
      <c r="N801" s="144">
        <v>15321.78</v>
      </c>
      <c r="O801" s="137"/>
      <c r="P801" s="144">
        <v>459.65</v>
      </c>
      <c r="Q801" s="144">
        <v>15781.43</v>
      </c>
      <c r="R801" s="137"/>
      <c r="S801" s="144">
        <v>552.35</v>
      </c>
      <c r="T801" s="144">
        <v>16333.78</v>
      </c>
    </row>
    <row r="802" spans="1:20" ht="15.75" x14ac:dyDescent="0.25">
      <c r="A802" s="45">
        <v>1</v>
      </c>
      <c r="B802" s="39">
        <v>1</v>
      </c>
      <c r="C802" s="40">
        <v>5</v>
      </c>
      <c r="D802" s="40">
        <v>1</v>
      </c>
      <c r="E802" s="41">
        <v>5</v>
      </c>
      <c r="F802" s="55">
        <v>1</v>
      </c>
      <c r="G802" s="42"/>
      <c r="H802" s="42"/>
      <c r="I802" s="42"/>
      <c r="J802" s="43" t="s">
        <v>618</v>
      </c>
      <c r="K802" s="72">
        <v>15321.78</v>
      </c>
      <c r="L802" s="72">
        <v>0</v>
      </c>
      <c r="M802" s="72">
        <v>0</v>
      </c>
      <c r="N802" s="72">
        <v>15321.78</v>
      </c>
      <c r="O802" s="104"/>
      <c r="P802" s="72">
        <v>459.65</v>
      </c>
      <c r="Q802" s="72">
        <v>15781.43</v>
      </c>
      <c r="R802" s="104"/>
      <c r="S802" s="72">
        <v>552.35</v>
      </c>
      <c r="T802" s="72">
        <v>16333.78</v>
      </c>
    </row>
    <row r="803" spans="1:20" ht="15.75" x14ac:dyDescent="0.25">
      <c r="A803" s="45"/>
      <c r="B803" s="46">
        <v>1</v>
      </c>
      <c r="C803" s="47">
        <v>5</v>
      </c>
      <c r="D803" s="47">
        <v>1</v>
      </c>
      <c r="E803" s="48">
        <v>5</v>
      </c>
      <c r="F803" s="42">
        <v>1</v>
      </c>
      <c r="G803" s="42">
        <v>1</v>
      </c>
      <c r="H803" s="42"/>
      <c r="I803" s="42"/>
      <c r="J803" s="49" t="s">
        <v>619</v>
      </c>
      <c r="K803" s="50">
        <v>15321.78</v>
      </c>
      <c r="L803" s="50">
        <v>0</v>
      </c>
      <c r="M803" s="50">
        <v>0</v>
      </c>
      <c r="N803" s="50">
        <v>15321.78</v>
      </c>
      <c r="O803" s="122">
        <v>0.03</v>
      </c>
      <c r="P803" s="50">
        <v>459.65</v>
      </c>
      <c r="Q803" s="50">
        <v>15781.43</v>
      </c>
      <c r="R803" s="101">
        <v>3.5000000000000003E-2</v>
      </c>
      <c r="S803" s="50">
        <v>552.35</v>
      </c>
      <c r="T803" s="50">
        <v>16333.78</v>
      </c>
    </row>
    <row r="804" spans="1:20" s="146" customFormat="1" ht="15.75" x14ac:dyDescent="0.25">
      <c r="A804" s="54">
        <v>4</v>
      </c>
      <c r="B804" s="203">
        <v>1</v>
      </c>
      <c r="C804" s="204">
        <v>5</v>
      </c>
      <c r="D804" s="204">
        <v>1</v>
      </c>
      <c r="E804" s="205">
        <v>5</v>
      </c>
      <c r="F804" s="206">
        <v>4</v>
      </c>
      <c r="G804" s="206"/>
      <c r="H804" s="207"/>
      <c r="I804" s="207"/>
      <c r="J804" s="208" t="s">
        <v>620</v>
      </c>
      <c r="K804" s="149">
        <v>0</v>
      </c>
      <c r="L804" s="149">
        <v>0</v>
      </c>
      <c r="M804" s="149">
        <v>0</v>
      </c>
      <c r="N804" s="149">
        <v>0</v>
      </c>
      <c r="O804" s="209"/>
      <c r="P804" s="149">
        <v>0</v>
      </c>
      <c r="Q804" s="149">
        <v>0</v>
      </c>
      <c r="R804" s="209"/>
      <c r="S804" s="149">
        <v>0</v>
      </c>
      <c r="T804" s="149">
        <v>0</v>
      </c>
    </row>
    <row r="805" spans="1:20" s="146" customFormat="1" ht="15.75" x14ac:dyDescent="0.25">
      <c r="A805" s="54"/>
      <c r="B805" s="203">
        <v>1</v>
      </c>
      <c r="C805" s="204">
        <v>5</v>
      </c>
      <c r="D805" s="204">
        <v>1</v>
      </c>
      <c r="E805" s="205">
        <v>5</v>
      </c>
      <c r="F805" s="206">
        <v>4</v>
      </c>
      <c r="G805" s="206">
        <v>13</v>
      </c>
      <c r="H805" s="207"/>
      <c r="I805" s="207"/>
      <c r="J805" s="208" t="s">
        <v>621</v>
      </c>
      <c r="K805" s="86">
        <v>0</v>
      </c>
      <c r="L805" s="86">
        <v>0</v>
      </c>
      <c r="M805" s="86">
        <v>0</v>
      </c>
      <c r="N805" s="86">
        <v>0</v>
      </c>
      <c r="O805" s="106"/>
      <c r="P805" s="86">
        <v>0</v>
      </c>
      <c r="Q805" s="86">
        <v>0</v>
      </c>
      <c r="R805" s="106"/>
      <c r="S805" s="86">
        <v>0</v>
      </c>
      <c r="T805" s="86">
        <v>0</v>
      </c>
    </row>
    <row r="806" spans="1:20" s="146" customFormat="1" ht="15.75" x14ac:dyDescent="0.25">
      <c r="A806" s="45"/>
      <c r="B806" s="210">
        <v>1</v>
      </c>
      <c r="C806" s="211">
        <v>5</v>
      </c>
      <c r="D806" s="211">
        <v>1</v>
      </c>
      <c r="E806" s="212">
        <v>5</v>
      </c>
      <c r="F806" s="207">
        <v>4</v>
      </c>
      <c r="G806" s="207">
        <v>13</v>
      </c>
      <c r="H806" s="207">
        <v>1</v>
      </c>
      <c r="I806" s="207"/>
      <c r="J806" s="213" t="s">
        <v>619</v>
      </c>
      <c r="K806" s="50">
        <v>0</v>
      </c>
      <c r="L806" s="50">
        <v>0</v>
      </c>
      <c r="M806" s="50">
        <v>0</v>
      </c>
      <c r="N806" s="50">
        <v>0</v>
      </c>
      <c r="O806" s="99">
        <v>0.03</v>
      </c>
      <c r="P806" s="50">
        <v>0</v>
      </c>
      <c r="Q806" s="50">
        <v>0</v>
      </c>
      <c r="R806" s="101">
        <v>3.5000000000000003E-2</v>
      </c>
      <c r="S806" s="50">
        <v>0</v>
      </c>
      <c r="T806" s="50">
        <v>0</v>
      </c>
    </row>
    <row r="807" spans="1:20" ht="15.75" x14ac:dyDescent="0.25">
      <c r="A807" s="123" t="s">
        <v>268</v>
      </c>
      <c r="B807" s="124">
        <v>1</v>
      </c>
      <c r="C807" s="125">
        <v>5</v>
      </c>
      <c r="D807" s="125">
        <v>1</v>
      </c>
      <c r="E807" s="126">
        <v>6</v>
      </c>
      <c r="F807" s="131"/>
      <c r="G807" s="131"/>
      <c r="H807" s="131"/>
      <c r="I807" s="131"/>
      <c r="J807" s="128" t="s">
        <v>622</v>
      </c>
      <c r="K807" s="144">
        <v>0</v>
      </c>
      <c r="L807" s="144">
        <v>0</v>
      </c>
      <c r="M807" s="144">
        <v>0</v>
      </c>
      <c r="N807" s="144">
        <v>0</v>
      </c>
      <c r="O807" s="137"/>
      <c r="P807" s="144">
        <v>0</v>
      </c>
      <c r="Q807" s="144">
        <v>0</v>
      </c>
      <c r="R807" s="137"/>
      <c r="S807" s="144">
        <v>0</v>
      </c>
      <c r="T807" s="144">
        <v>0</v>
      </c>
    </row>
    <row r="808" spans="1:20" ht="15.75" x14ac:dyDescent="0.25">
      <c r="A808" s="45"/>
      <c r="B808" s="46">
        <v>1</v>
      </c>
      <c r="C808" s="47">
        <v>5</v>
      </c>
      <c r="D808" s="47">
        <v>1</v>
      </c>
      <c r="E808" s="48">
        <v>6</v>
      </c>
      <c r="F808" s="42">
        <v>1</v>
      </c>
      <c r="G808" s="42"/>
      <c r="H808" s="42"/>
      <c r="I808" s="42"/>
      <c r="J808" s="49" t="s">
        <v>623</v>
      </c>
      <c r="K808" s="50">
        <v>0</v>
      </c>
      <c r="L808" s="50">
        <v>0</v>
      </c>
      <c r="M808" s="50">
        <v>0</v>
      </c>
      <c r="N808" s="50">
        <v>0</v>
      </c>
      <c r="O808" s="122">
        <v>0.03</v>
      </c>
      <c r="P808" s="50">
        <v>0</v>
      </c>
      <c r="Q808" s="50">
        <v>0</v>
      </c>
      <c r="R808" s="101">
        <v>3.5000000000000003E-2</v>
      </c>
      <c r="S808" s="50">
        <v>0</v>
      </c>
      <c r="T808" s="50">
        <v>0</v>
      </c>
    </row>
    <row r="809" spans="1:20" ht="15.75" x14ac:dyDescent="0.25">
      <c r="A809" s="45"/>
      <c r="B809" s="46">
        <v>1</v>
      </c>
      <c r="C809" s="47">
        <v>5</v>
      </c>
      <c r="D809" s="47">
        <v>1</v>
      </c>
      <c r="E809" s="48">
        <v>6</v>
      </c>
      <c r="F809" s="42">
        <v>2</v>
      </c>
      <c r="G809" s="42"/>
      <c r="H809" s="42"/>
      <c r="I809" s="42"/>
      <c r="J809" s="49" t="s">
        <v>624</v>
      </c>
      <c r="K809" s="50">
        <v>0</v>
      </c>
      <c r="L809" s="50">
        <v>0</v>
      </c>
      <c r="M809" s="50">
        <v>0</v>
      </c>
      <c r="N809" s="50">
        <v>0</v>
      </c>
      <c r="O809" s="122">
        <v>0.03</v>
      </c>
      <c r="P809" s="50">
        <v>0</v>
      </c>
      <c r="Q809" s="50">
        <v>0</v>
      </c>
      <c r="R809" s="101">
        <v>3.5000000000000003E-2</v>
      </c>
      <c r="S809" s="50">
        <v>0</v>
      </c>
      <c r="T809" s="50">
        <v>0</v>
      </c>
    </row>
    <row r="810" spans="1:20" ht="15.75" x14ac:dyDescent="0.25">
      <c r="A810" s="45"/>
      <c r="B810" s="46">
        <v>1</v>
      </c>
      <c r="C810" s="47">
        <v>5</v>
      </c>
      <c r="D810" s="47">
        <v>1</v>
      </c>
      <c r="E810" s="48">
        <v>6</v>
      </c>
      <c r="F810" s="42">
        <v>3</v>
      </c>
      <c r="G810" s="42"/>
      <c r="H810" s="42"/>
      <c r="I810" s="42"/>
      <c r="J810" s="49" t="s">
        <v>625</v>
      </c>
      <c r="K810" s="50">
        <v>0</v>
      </c>
      <c r="L810" s="50">
        <v>0</v>
      </c>
      <c r="M810" s="50">
        <v>0</v>
      </c>
      <c r="N810" s="50">
        <v>0</v>
      </c>
      <c r="O810" s="122">
        <v>0.03</v>
      </c>
      <c r="P810" s="50">
        <v>0</v>
      </c>
      <c r="Q810" s="50">
        <v>0</v>
      </c>
      <c r="R810" s="101">
        <v>3.5000000000000003E-2</v>
      </c>
      <c r="S810" s="50">
        <v>0</v>
      </c>
      <c r="T810" s="50">
        <v>0</v>
      </c>
    </row>
    <row r="811" spans="1:20" ht="15.75" x14ac:dyDescent="0.25">
      <c r="A811" s="45"/>
      <c r="B811" s="46">
        <v>1</v>
      </c>
      <c r="C811" s="47">
        <v>5</v>
      </c>
      <c r="D811" s="47">
        <v>1</v>
      </c>
      <c r="E811" s="48">
        <v>6</v>
      </c>
      <c r="F811" s="42">
        <v>4</v>
      </c>
      <c r="G811" s="42"/>
      <c r="H811" s="42"/>
      <c r="I811" s="42"/>
      <c r="J811" s="49" t="s">
        <v>626</v>
      </c>
      <c r="K811" s="50">
        <v>0</v>
      </c>
      <c r="L811" s="50">
        <v>0</v>
      </c>
      <c r="M811" s="50">
        <v>0</v>
      </c>
      <c r="N811" s="50">
        <v>0</v>
      </c>
      <c r="O811" s="122">
        <v>0.03</v>
      </c>
      <c r="P811" s="50">
        <v>0</v>
      </c>
      <c r="Q811" s="50">
        <v>0</v>
      </c>
      <c r="R811" s="101">
        <v>3.5000000000000003E-2</v>
      </c>
      <c r="S811" s="50">
        <v>0</v>
      </c>
      <c r="T811" s="50">
        <v>0</v>
      </c>
    </row>
    <row r="812" spans="1:20" ht="15.75" x14ac:dyDescent="0.25">
      <c r="A812" s="45"/>
      <c r="B812" s="46">
        <v>1</v>
      </c>
      <c r="C812" s="47">
        <v>5</v>
      </c>
      <c r="D812" s="47">
        <v>1</v>
      </c>
      <c r="E812" s="48">
        <v>6</v>
      </c>
      <c r="F812" s="42">
        <v>5</v>
      </c>
      <c r="G812" s="42"/>
      <c r="H812" s="42"/>
      <c r="I812" s="42"/>
      <c r="J812" s="49" t="s">
        <v>627</v>
      </c>
      <c r="K812" s="50">
        <v>0</v>
      </c>
      <c r="L812" s="50">
        <v>0</v>
      </c>
      <c r="M812" s="50">
        <v>0</v>
      </c>
      <c r="N812" s="50">
        <v>0</v>
      </c>
      <c r="O812" s="122">
        <v>0.03</v>
      </c>
      <c r="P812" s="50">
        <v>0</v>
      </c>
      <c r="Q812" s="50">
        <v>0</v>
      </c>
      <c r="R812" s="101">
        <v>3.5000000000000003E-2</v>
      </c>
      <c r="S812" s="50">
        <v>0</v>
      </c>
      <c r="T812" s="50">
        <v>0</v>
      </c>
    </row>
    <row r="813" spans="1:20" ht="15.75" x14ac:dyDescent="0.25">
      <c r="A813" s="123" t="s">
        <v>301</v>
      </c>
      <c r="B813" s="124">
        <v>1</v>
      </c>
      <c r="C813" s="125">
        <v>5</v>
      </c>
      <c r="D813" s="125">
        <v>1</v>
      </c>
      <c r="E813" s="126">
        <v>7</v>
      </c>
      <c r="F813" s="131"/>
      <c r="G813" s="131"/>
      <c r="H813" s="131"/>
      <c r="I813" s="131"/>
      <c r="J813" s="128" t="s">
        <v>628</v>
      </c>
      <c r="K813" s="144">
        <v>0</v>
      </c>
      <c r="L813" s="144">
        <v>0</v>
      </c>
      <c r="M813" s="144">
        <v>0</v>
      </c>
      <c r="N813" s="144">
        <v>0</v>
      </c>
      <c r="O813" s="145">
        <v>0.03</v>
      </c>
      <c r="P813" s="129">
        <v>0</v>
      </c>
      <c r="Q813" s="144">
        <v>0</v>
      </c>
      <c r="R813" s="134">
        <v>3.5000000000000003E-2</v>
      </c>
      <c r="S813" s="129">
        <v>0</v>
      </c>
      <c r="T813" s="144">
        <v>0</v>
      </c>
    </row>
    <row r="814" spans="1:20" ht="15.75" x14ac:dyDescent="0.25">
      <c r="A814" s="123" t="s">
        <v>440</v>
      </c>
      <c r="B814" s="124">
        <v>1</v>
      </c>
      <c r="C814" s="125">
        <v>5</v>
      </c>
      <c r="D814" s="125">
        <v>1</v>
      </c>
      <c r="E814" s="126">
        <v>8</v>
      </c>
      <c r="F814" s="148"/>
      <c r="G814" s="148"/>
      <c r="H814" s="148"/>
      <c r="I814" s="148"/>
      <c r="J814" s="128" t="s">
        <v>629</v>
      </c>
      <c r="K814" s="144">
        <v>0</v>
      </c>
      <c r="L814" s="144">
        <v>0</v>
      </c>
      <c r="M814" s="144">
        <v>0</v>
      </c>
      <c r="N814" s="144">
        <v>0</v>
      </c>
      <c r="O814" s="145">
        <v>0.03</v>
      </c>
      <c r="P814" s="129">
        <v>0</v>
      </c>
      <c r="Q814" s="144">
        <v>0</v>
      </c>
      <c r="R814" s="134">
        <v>3.5000000000000003E-2</v>
      </c>
      <c r="S814" s="129">
        <v>0</v>
      </c>
      <c r="T814" s="144">
        <v>0</v>
      </c>
    </row>
    <row r="815" spans="1:20" ht="15.75" x14ac:dyDescent="0.25">
      <c r="A815" s="123" t="s">
        <v>487</v>
      </c>
      <c r="B815" s="124">
        <v>1</v>
      </c>
      <c r="C815" s="125">
        <v>5</v>
      </c>
      <c r="D815" s="125">
        <v>1</v>
      </c>
      <c r="E815" s="126">
        <v>9</v>
      </c>
      <c r="F815" s="148"/>
      <c r="G815" s="148"/>
      <c r="H815" s="148"/>
      <c r="I815" s="148"/>
      <c r="J815" s="128" t="s">
        <v>223</v>
      </c>
      <c r="K815" s="144">
        <v>0</v>
      </c>
      <c r="L815" s="144">
        <v>0</v>
      </c>
      <c r="M815" s="144">
        <v>0</v>
      </c>
      <c r="N815" s="144">
        <v>0</v>
      </c>
      <c r="O815" s="145">
        <v>0.03</v>
      </c>
      <c r="P815" s="129">
        <v>0</v>
      </c>
      <c r="Q815" s="144">
        <v>0</v>
      </c>
      <c r="R815" s="134">
        <v>3.5000000000000003E-2</v>
      </c>
      <c r="S815" s="129">
        <v>0</v>
      </c>
      <c r="T815" s="144">
        <v>0</v>
      </c>
    </row>
    <row r="816" spans="1:20" ht="15.75" x14ac:dyDescent="0.25">
      <c r="A816" s="123" t="s">
        <v>517</v>
      </c>
      <c r="B816" s="124">
        <v>1</v>
      </c>
      <c r="C816" s="125">
        <v>5</v>
      </c>
      <c r="D816" s="125">
        <v>1</v>
      </c>
      <c r="E816" s="126">
        <v>10</v>
      </c>
      <c r="F816" s="131"/>
      <c r="G816" s="131"/>
      <c r="H816" s="131"/>
      <c r="I816" s="131"/>
      <c r="J816" s="128" t="s">
        <v>630</v>
      </c>
      <c r="K816" s="144">
        <v>0</v>
      </c>
      <c r="L816" s="144">
        <v>0</v>
      </c>
      <c r="M816" s="144">
        <v>0</v>
      </c>
      <c r="N816" s="144">
        <v>0</v>
      </c>
      <c r="O816" s="137"/>
      <c r="P816" s="144">
        <v>0</v>
      </c>
      <c r="Q816" s="144">
        <v>0</v>
      </c>
      <c r="R816" s="137"/>
      <c r="S816" s="144">
        <v>0</v>
      </c>
      <c r="T816" s="144">
        <v>0</v>
      </c>
    </row>
    <row r="817" spans="1:20" ht="15.75" x14ac:dyDescent="0.25">
      <c r="A817" s="74">
        <v>1</v>
      </c>
      <c r="B817" s="46">
        <v>1</v>
      </c>
      <c r="C817" s="47">
        <v>5</v>
      </c>
      <c r="D817" s="47">
        <v>1</v>
      </c>
      <c r="E817" s="48">
        <v>10</v>
      </c>
      <c r="F817" s="42">
        <v>1</v>
      </c>
      <c r="G817" s="42"/>
      <c r="H817" s="42"/>
      <c r="I817" s="42"/>
      <c r="J817" s="49" t="s">
        <v>631</v>
      </c>
      <c r="K817" s="50">
        <v>0</v>
      </c>
      <c r="L817" s="50">
        <v>0</v>
      </c>
      <c r="M817" s="50">
        <v>0</v>
      </c>
      <c r="N817" s="50">
        <v>0</v>
      </c>
      <c r="O817" s="122">
        <v>0.03</v>
      </c>
      <c r="P817" s="50">
        <v>0</v>
      </c>
      <c r="Q817" s="50">
        <v>0</v>
      </c>
      <c r="R817" s="101">
        <v>3.5000000000000003E-2</v>
      </c>
      <c r="S817" s="50">
        <v>0</v>
      </c>
      <c r="T817" s="50">
        <v>0</v>
      </c>
    </row>
    <row r="818" spans="1:20" ht="15.75" x14ac:dyDescent="0.25">
      <c r="A818" s="76">
        <v>2</v>
      </c>
      <c r="B818" s="46">
        <v>1</v>
      </c>
      <c r="C818" s="47">
        <v>5</v>
      </c>
      <c r="D818" s="47">
        <v>1</v>
      </c>
      <c r="E818" s="48">
        <v>10</v>
      </c>
      <c r="F818" s="42">
        <v>2</v>
      </c>
      <c r="G818" s="42"/>
      <c r="H818" s="42"/>
      <c r="I818" s="42"/>
      <c r="J818" s="49" t="s">
        <v>632</v>
      </c>
      <c r="K818" s="50">
        <v>0</v>
      </c>
      <c r="L818" s="50">
        <v>0</v>
      </c>
      <c r="M818" s="50">
        <v>0</v>
      </c>
      <c r="N818" s="50">
        <v>0</v>
      </c>
      <c r="O818" s="122">
        <v>0.03</v>
      </c>
      <c r="P818" s="50">
        <v>0</v>
      </c>
      <c r="Q818" s="50">
        <v>0</v>
      </c>
      <c r="R818" s="101">
        <v>3.5000000000000003E-2</v>
      </c>
      <c r="S818" s="50">
        <v>0</v>
      </c>
      <c r="T818" s="50">
        <v>0</v>
      </c>
    </row>
    <row r="819" spans="1:20" ht="15.75" x14ac:dyDescent="0.25">
      <c r="A819" s="123" t="s">
        <v>540</v>
      </c>
      <c r="B819" s="124">
        <v>1</v>
      </c>
      <c r="C819" s="125">
        <v>5</v>
      </c>
      <c r="D819" s="125">
        <v>1</v>
      </c>
      <c r="E819" s="126">
        <v>11</v>
      </c>
      <c r="F819" s="148"/>
      <c r="G819" s="148"/>
      <c r="H819" s="148"/>
      <c r="I819" s="148"/>
      <c r="J819" s="128" t="s">
        <v>633</v>
      </c>
      <c r="K819" s="144">
        <v>0</v>
      </c>
      <c r="L819" s="144">
        <v>0</v>
      </c>
      <c r="M819" s="144">
        <v>0</v>
      </c>
      <c r="N819" s="144">
        <v>0</v>
      </c>
      <c r="O819" s="137"/>
      <c r="P819" s="144">
        <v>0</v>
      </c>
      <c r="Q819" s="144">
        <v>0</v>
      </c>
      <c r="R819" s="137"/>
      <c r="S819" s="144">
        <v>0</v>
      </c>
      <c r="T819" s="144">
        <v>0</v>
      </c>
    </row>
    <row r="820" spans="1:20" ht="15.75" x14ac:dyDescent="0.25">
      <c r="A820" s="38"/>
      <c r="B820" s="46">
        <v>1</v>
      </c>
      <c r="C820" s="47">
        <v>5</v>
      </c>
      <c r="D820" s="47">
        <v>1</v>
      </c>
      <c r="E820" s="48">
        <v>11</v>
      </c>
      <c r="F820" s="83">
        <v>1</v>
      </c>
      <c r="G820" s="77"/>
      <c r="H820" s="77"/>
      <c r="I820" s="77"/>
      <c r="J820" s="49" t="s">
        <v>634</v>
      </c>
      <c r="K820" s="50">
        <v>0</v>
      </c>
      <c r="L820" s="50">
        <v>0</v>
      </c>
      <c r="M820" s="50">
        <v>0</v>
      </c>
      <c r="N820" s="50">
        <v>0</v>
      </c>
      <c r="O820" s="122">
        <v>0.03</v>
      </c>
      <c r="P820" s="50">
        <v>0</v>
      </c>
      <c r="Q820" s="50">
        <v>0</v>
      </c>
      <c r="R820" s="101">
        <v>3.5000000000000003E-2</v>
      </c>
      <c r="S820" s="50">
        <v>0</v>
      </c>
      <c r="T820" s="50">
        <v>0</v>
      </c>
    </row>
    <row r="821" spans="1:20" ht="15.75" x14ac:dyDescent="0.25">
      <c r="A821" s="38"/>
      <c r="B821" s="46">
        <v>1</v>
      </c>
      <c r="C821" s="47">
        <v>5</v>
      </c>
      <c r="D821" s="47">
        <v>1</v>
      </c>
      <c r="E821" s="48">
        <v>11</v>
      </c>
      <c r="F821" s="42">
        <v>2</v>
      </c>
      <c r="G821" s="77"/>
      <c r="H821" s="77"/>
      <c r="I821" s="77"/>
      <c r="J821" s="49" t="s">
        <v>635</v>
      </c>
      <c r="K821" s="50">
        <v>0</v>
      </c>
      <c r="L821" s="50">
        <v>0</v>
      </c>
      <c r="M821" s="50">
        <v>0</v>
      </c>
      <c r="N821" s="50">
        <v>0</v>
      </c>
      <c r="O821" s="122">
        <v>0.03</v>
      </c>
      <c r="P821" s="50">
        <v>0</v>
      </c>
      <c r="Q821" s="50">
        <v>0</v>
      </c>
      <c r="R821" s="101">
        <v>3.5000000000000003E-2</v>
      </c>
      <c r="S821" s="50">
        <v>0</v>
      </c>
      <c r="T821" s="50">
        <v>0</v>
      </c>
    </row>
    <row r="822" spans="1:20" ht="15.75" x14ac:dyDescent="0.25">
      <c r="A822" s="38"/>
      <c r="B822" s="46">
        <v>1</v>
      </c>
      <c r="C822" s="47">
        <v>5</v>
      </c>
      <c r="D822" s="47">
        <v>1</v>
      </c>
      <c r="E822" s="48">
        <v>11</v>
      </c>
      <c r="F822" s="42">
        <v>3</v>
      </c>
      <c r="G822" s="77"/>
      <c r="H822" s="77"/>
      <c r="I822" s="77"/>
      <c r="J822" s="49" t="s">
        <v>636</v>
      </c>
      <c r="K822" s="50">
        <v>0</v>
      </c>
      <c r="L822" s="50">
        <v>0</v>
      </c>
      <c r="M822" s="50">
        <v>0</v>
      </c>
      <c r="N822" s="50">
        <v>0</v>
      </c>
      <c r="O822" s="122">
        <v>0.03</v>
      </c>
      <c r="P822" s="50">
        <v>0</v>
      </c>
      <c r="Q822" s="50">
        <v>0</v>
      </c>
      <c r="R822" s="101">
        <v>3.5000000000000003E-2</v>
      </c>
      <c r="S822" s="50">
        <v>0</v>
      </c>
      <c r="T822" s="50">
        <v>0</v>
      </c>
    </row>
    <row r="823" spans="1:20" ht="15.75" x14ac:dyDescent="0.25">
      <c r="A823" s="38"/>
      <c r="B823" s="46">
        <v>1</v>
      </c>
      <c r="C823" s="47">
        <v>5</v>
      </c>
      <c r="D823" s="47">
        <v>1</v>
      </c>
      <c r="E823" s="48">
        <v>11</v>
      </c>
      <c r="F823" s="42">
        <v>4</v>
      </c>
      <c r="G823" s="77"/>
      <c r="H823" s="77"/>
      <c r="I823" s="77"/>
      <c r="J823" s="49" t="s">
        <v>637</v>
      </c>
      <c r="K823" s="50">
        <v>0</v>
      </c>
      <c r="L823" s="50">
        <v>0</v>
      </c>
      <c r="M823" s="50">
        <v>0</v>
      </c>
      <c r="N823" s="50">
        <v>0</v>
      </c>
      <c r="O823" s="122">
        <v>0.03</v>
      </c>
      <c r="P823" s="50">
        <v>0</v>
      </c>
      <c r="Q823" s="50">
        <v>0</v>
      </c>
      <c r="R823" s="101">
        <v>3.5000000000000003E-2</v>
      </c>
      <c r="S823" s="50">
        <v>0</v>
      </c>
      <c r="T823" s="50">
        <v>0</v>
      </c>
    </row>
    <row r="824" spans="1:20" ht="15.75" x14ac:dyDescent="0.25">
      <c r="A824" s="123" t="s">
        <v>543</v>
      </c>
      <c r="B824" s="124">
        <v>1</v>
      </c>
      <c r="C824" s="125">
        <v>5</v>
      </c>
      <c r="D824" s="125">
        <v>1</v>
      </c>
      <c r="E824" s="126">
        <v>12</v>
      </c>
      <c r="F824" s="148"/>
      <c r="G824" s="148"/>
      <c r="H824" s="148"/>
      <c r="I824" s="148"/>
      <c r="J824" s="128" t="s">
        <v>638</v>
      </c>
      <c r="K824" s="144">
        <v>0</v>
      </c>
      <c r="L824" s="144">
        <v>0</v>
      </c>
      <c r="M824" s="144">
        <v>0</v>
      </c>
      <c r="N824" s="144">
        <v>0</v>
      </c>
      <c r="O824" s="137"/>
      <c r="P824" s="144">
        <v>0</v>
      </c>
      <c r="Q824" s="144">
        <v>0</v>
      </c>
      <c r="R824" s="137"/>
      <c r="S824" s="144">
        <v>0</v>
      </c>
      <c r="T824" s="144">
        <v>0</v>
      </c>
    </row>
    <row r="825" spans="1:20" ht="15.75" x14ac:dyDescent="0.25">
      <c r="A825" s="38"/>
      <c r="B825" s="46">
        <v>1</v>
      </c>
      <c r="C825" s="47">
        <v>5</v>
      </c>
      <c r="D825" s="47">
        <v>1</v>
      </c>
      <c r="E825" s="48">
        <v>12</v>
      </c>
      <c r="F825" s="42">
        <v>1</v>
      </c>
      <c r="G825" s="77"/>
      <c r="H825" s="77"/>
      <c r="I825" s="77"/>
      <c r="J825" s="49" t="s">
        <v>639</v>
      </c>
      <c r="K825" s="50">
        <v>0</v>
      </c>
      <c r="L825" s="50">
        <v>0</v>
      </c>
      <c r="M825" s="50">
        <v>0</v>
      </c>
      <c r="N825" s="50">
        <v>0</v>
      </c>
      <c r="O825" s="122">
        <v>0.03</v>
      </c>
      <c r="P825" s="50">
        <v>0</v>
      </c>
      <c r="Q825" s="50">
        <v>0</v>
      </c>
      <c r="R825" s="101">
        <v>3.5000000000000003E-2</v>
      </c>
      <c r="S825" s="50">
        <v>0</v>
      </c>
      <c r="T825" s="50">
        <v>0</v>
      </c>
    </row>
    <row r="826" spans="1:20" ht="15.75" x14ac:dyDescent="0.25">
      <c r="A826" s="38"/>
      <c r="B826" s="46">
        <v>1</v>
      </c>
      <c r="C826" s="47">
        <v>5</v>
      </c>
      <c r="D826" s="47">
        <v>1</v>
      </c>
      <c r="E826" s="48">
        <v>12</v>
      </c>
      <c r="F826" s="42">
        <v>2</v>
      </c>
      <c r="G826" s="77"/>
      <c r="H826" s="77"/>
      <c r="I826" s="77"/>
      <c r="J826" s="49" t="s">
        <v>640</v>
      </c>
      <c r="K826" s="50">
        <v>0</v>
      </c>
      <c r="L826" s="50">
        <v>0</v>
      </c>
      <c r="M826" s="50">
        <v>0</v>
      </c>
      <c r="N826" s="50">
        <v>0</v>
      </c>
      <c r="O826" s="122">
        <v>0.03</v>
      </c>
      <c r="P826" s="50">
        <v>0</v>
      </c>
      <c r="Q826" s="50">
        <v>0</v>
      </c>
      <c r="R826" s="101">
        <v>3.5000000000000003E-2</v>
      </c>
      <c r="S826" s="50">
        <v>0</v>
      </c>
      <c r="T826" s="50">
        <v>0</v>
      </c>
    </row>
    <row r="827" spans="1:20" ht="15.75" x14ac:dyDescent="0.25">
      <c r="A827" s="38"/>
      <c r="B827" s="46">
        <v>1</v>
      </c>
      <c r="C827" s="47">
        <v>5</v>
      </c>
      <c r="D827" s="47">
        <v>1</v>
      </c>
      <c r="E827" s="48">
        <v>12</v>
      </c>
      <c r="F827" s="42">
        <v>3</v>
      </c>
      <c r="G827" s="77"/>
      <c r="H827" s="77"/>
      <c r="I827" s="77"/>
      <c r="J827" s="49" t="s">
        <v>641</v>
      </c>
      <c r="K827" s="50">
        <v>0</v>
      </c>
      <c r="L827" s="50">
        <v>0</v>
      </c>
      <c r="M827" s="50">
        <v>0</v>
      </c>
      <c r="N827" s="50">
        <v>0</v>
      </c>
      <c r="O827" s="122">
        <v>0.03</v>
      </c>
      <c r="P827" s="50">
        <v>0</v>
      </c>
      <c r="Q827" s="50">
        <v>0</v>
      </c>
      <c r="R827" s="101">
        <v>3.5000000000000003E-2</v>
      </c>
      <c r="S827" s="50">
        <v>0</v>
      </c>
      <c r="T827" s="50">
        <v>0</v>
      </c>
    </row>
    <row r="828" spans="1:20" ht="15.75" x14ac:dyDescent="0.25">
      <c r="A828" s="38"/>
      <c r="B828" s="46">
        <v>1</v>
      </c>
      <c r="C828" s="47">
        <v>5</v>
      </c>
      <c r="D828" s="47">
        <v>1</v>
      </c>
      <c r="E828" s="48">
        <v>12</v>
      </c>
      <c r="F828" s="42">
        <v>4</v>
      </c>
      <c r="G828" s="77"/>
      <c r="H828" s="77"/>
      <c r="I828" s="77"/>
      <c r="J828" s="49" t="s">
        <v>642</v>
      </c>
      <c r="K828" s="50">
        <v>0</v>
      </c>
      <c r="L828" s="50">
        <v>0</v>
      </c>
      <c r="M828" s="50">
        <v>0</v>
      </c>
      <c r="N828" s="50">
        <v>0</v>
      </c>
      <c r="O828" s="122">
        <v>0.03</v>
      </c>
      <c r="P828" s="50">
        <v>0</v>
      </c>
      <c r="Q828" s="50">
        <v>0</v>
      </c>
      <c r="R828" s="101">
        <v>3.5000000000000003E-2</v>
      </c>
      <c r="S828" s="50">
        <v>0</v>
      </c>
      <c r="T828" s="50">
        <v>0</v>
      </c>
    </row>
    <row r="829" spans="1:20" ht="15.75" x14ac:dyDescent="0.25">
      <c r="A829" s="123" t="s">
        <v>553</v>
      </c>
      <c r="B829" s="124">
        <v>1</v>
      </c>
      <c r="C829" s="125">
        <v>5</v>
      </c>
      <c r="D829" s="125">
        <v>1</v>
      </c>
      <c r="E829" s="126">
        <v>13</v>
      </c>
      <c r="F829" s="148"/>
      <c r="G829" s="148"/>
      <c r="H829" s="148"/>
      <c r="I829" s="148"/>
      <c r="J829" s="128" t="s">
        <v>643</v>
      </c>
      <c r="K829" s="144">
        <v>0</v>
      </c>
      <c r="L829" s="144">
        <v>0</v>
      </c>
      <c r="M829" s="144">
        <v>0</v>
      </c>
      <c r="N829" s="144">
        <v>0</v>
      </c>
      <c r="O829" s="137"/>
      <c r="P829" s="144">
        <v>0</v>
      </c>
      <c r="Q829" s="144">
        <v>0</v>
      </c>
      <c r="R829" s="137"/>
      <c r="S829" s="144">
        <v>0</v>
      </c>
      <c r="T829" s="144">
        <v>0</v>
      </c>
    </row>
    <row r="830" spans="1:20" ht="15.75" x14ac:dyDescent="0.25">
      <c r="A830" s="38"/>
      <c r="B830" s="46">
        <v>1</v>
      </c>
      <c r="C830" s="47">
        <v>5</v>
      </c>
      <c r="D830" s="47">
        <v>1</v>
      </c>
      <c r="E830" s="48">
        <v>13</v>
      </c>
      <c r="F830" s="42">
        <v>1</v>
      </c>
      <c r="G830" s="77"/>
      <c r="H830" s="77"/>
      <c r="I830" s="77"/>
      <c r="J830" s="49" t="s">
        <v>644</v>
      </c>
      <c r="K830" s="50">
        <v>0</v>
      </c>
      <c r="L830" s="50">
        <v>0</v>
      </c>
      <c r="M830" s="50">
        <v>0</v>
      </c>
      <c r="N830" s="50">
        <v>0</v>
      </c>
      <c r="O830" s="122">
        <v>0.03</v>
      </c>
      <c r="P830" s="50">
        <v>0</v>
      </c>
      <c r="Q830" s="50">
        <v>0</v>
      </c>
      <c r="R830" s="101">
        <v>3.5000000000000003E-2</v>
      </c>
      <c r="S830" s="50">
        <v>0</v>
      </c>
      <c r="T830" s="50">
        <v>0</v>
      </c>
    </row>
    <row r="831" spans="1:20" ht="15.75" x14ac:dyDescent="0.25">
      <c r="A831" s="38"/>
      <c r="B831" s="46">
        <v>1</v>
      </c>
      <c r="C831" s="47">
        <v>5</v>
      </c>
      <c r="D831" s="47">
        <v>1</v>
      </c>
      <c r="E831" s="48">
        <v>13</v>
      </c>
      <c r="F831" s="42">
        <v>2</v>
      </c>
      <c r="G831" s="77"/>
      <c r="H831" s="77"/>
      <c r="I831" s="77"/>
      <c r="J831" s="49" t="s">
        <v>645</v>
      </c>
      <c r="K831" s="50">
        <v>0</v>
      </c>
      <c r="L831" s="50">
        <v>0</v>
      </c>
      <c r="M831" s="50">
        <v>0</v>
      </c>
      <c r="N831" s="50">
        <v>0</v>
      </c>
      <c r="O831" s="122">
        <v>0.03</v>
      </c>
      <c r="P831" s="50">
        <v>0</v>
      </c>
      <c r="Q831" s="50">
        <v>0</v>
      </c>
      <c r="R831" s="101">
        <v>3.5000000000000003E-2</v>
      </c>
      <c r="S831" s="50">
        <v>0</v>
      </c>
      <c r="T831" s="50">
        <v>0</v>
      </c>
    </row>
    <row r="832" spans="1:20" ht="15.75" x14ac:dyDescent="0.25">
      <c r="A832" s="123" t="s">
        <v>646</v>
      </c>
      <c r="B832" s="124">
        <v>1</v>
      </c>
      <c r="C832" s="125">
        <v>5</v>
      </c>
      <c r="D832" s="125">
        <v>1</v>
      </c>
      <c r="E832" s="126">
        <v>14</v>
      </c>
      <c r="F832" s="148"/>
      <c r="G832" s="148"/>
      <c r="H832" s="148"/>
      <c r="I832" s="148"/>
      <c r="J832" s="128" t="s">
        <v>647</v>
      </c>
      <c r="K832" s="144">
        <v>0</v>
      </c>
      <c r="L832" s="144">
        <v>0</v>
      </c>
      <c r="M832" s="144">
        <v>0</v>
      </c>
      <c r="N832" s="144">
        <v>0</v>
      </c>
      <c r="O832" s="145">
        <v>0.03</v>
      </c>
      <c r="P832" s="129">
        <v>0</v>
      </c>
      <c r="Q832" s="144">
        <v>0</v>
      </c>
      <c r="R832" s="134">
        <v>3.5000000000000003E-2</v>
      </c>
      <c r="S832" s="129">
        <v>0</v>
      </c>
      <c r="T832" s="144">
        <v>0</v>
      </c>
    </row>
    <row r="833" spans="1:20" ht="15.75" x14ac:dyDescent="0.25">
      <c r="A833" s="123" t="s">
        <v>648</v>
      </c>
      <c r="B833" s="124">
        <v>1</v>
      </c>
      <c r="C833" s="125">
        <v>5</v>
      </c>
      <c r="D833" s="125">
        <v>1</v>
      </c>
      <c r="E833" s="126">
        <v>15</v>
      </c>
      <c r="F833" s="131"/>
      <c r="G833" s="131"/>
      <c r="H833" s="131"/>
      <c r="I833" s="131"/>
      <c r="J833" s="128" t="s">
        <v>649</v>
      </c>
      <c r="K833" s="144">
        <v>143756.01</v>
      </c>
      <c r="L833" s="144">
        <v>23959.34</v>
      </c>
      <c r="M833" s="144">
        <v>47918.66</v>
      </c>
      <c r="N833" s="144">
        <v>215634.01</v>
      </c>
      <c r="O833" s="137"/>
      <c r="P833" s="144">
        <v>6469.02</v>
      </c>
      <c r="Q833" s="144">
        <v>222103.03</v>
      </c>
      <c r="R833" s="137"/>
      <c r="S833" s="144">
        <v>7773.59</v>
      </c>
      <c r="T833" s="144">
        <v>229876.62</v>
      </c>
    </row>
    <row r="834" spans="1:20" ht="15.75" x14ac:dyDescent="0.25">
      <c r="A834" s="45"/>
      <c r="B834" s="46">
        <v>1</v>
      </c>
      <c r="C834" s="47">
        <v>5</v>
      </c>
      <c r="D834" s="47">
        <v>1</v>
      </c>
      <c r="E834" s="48">
        <v>15</v>
      </c>
      <c r="F834" s="42">
        <v>1</v>
      </c>
      <c r="G834" s="42"/>
      <c r="H834" s="42"/>
      <c r="I834" s="42"/>
      <c r="J834" s="49" t="s">
        <v>650</v>
      </c>
      <c r="K834" s="50">
        <v>9220</v>
      </c>
      <c r="L834" s="50">
        <v>1536.67</v>
      </c>
      <c r="M834" s="50">
        <v>3073.33</v>
      </c>
      <c r="N834" s="50">
        <v>13830</v>
      </c>
      <c r="O834" s="122">
        <v>0.03</v>
      </c>
      <c r="P834" s="50">
        <v>414.9</v>
      </c>
      <c r="Q834" s="50">
        <v>14244.9</v>
      </c>
      <c r="R834" s="101">
        <v>3.5000000000000003E-2</v>
      </c>
      <c r="S834" s="50">
        <v>498.57</v>
      </c>
      <c r="T834" s="50">
        <v>14743.47</v>
      </c>
    </row>
    <row r="835" spans="1:20" ht="15.75" x14ac:dyDescent="0.25">
      <c r="A835" s="45"/>
      <c r="B835" s="46">
        <v>1</v>
      </c>
      <c r="C835" s="47">
        <v>5</v>
      </c>
      <c r="D835" s="47">
        <v>1</v>
      </c>
      <c r="E835" s="48">
        <v>15</v>
      </c>
      <c r="F835" s="42">
        <v>2</v>
      </c>
      <c r="G835" s="42"/>
      <c r="H835" s="42"/>
      <c r="I835" s="42"/>
      <c r="J835" s="49" t="s">
        <v>651</v>
      </c>
      <c r="K835" s="50">
        <v>0</v>
      </c>
      <c r="L835" s="50">
        <v>0</v>
      </c>
      <c r="M835" s="50">
        <v>0</v>
      </c>
      <c r="N835" s="50">
        <v>0</v>
      </c>
      <c r="O835" s="122">
        <v>0.03</v>
      </c>
      <c r="P835" s="50">
        <v>0</v>
      </c>
      <c r="Q835" s="50">
        <v>0</v>
      </c>
      <c r="R835" s="101">
        <v>3.5000000000000003E-2</v>
      </c>
      <c r="S835" s="50">
        <v>0</v>
      </c>
      <c r="T835" s="50">
        <v>0</v>
      </c>
    </row>
    <row r="836" spans="1:20" ht="15.75" x14ac:dyDescent="0.25">
      <c r="A836" s="45"/>
      <c r="B836" s="46">
        <v>1</v>
      </c>
      <c r="C836" s="47">
        <v>5</v>
      </c>
      <c r="D836" s="47">
        <v>1</v>
      </c>
      <c r="E836" s="48">
        <v>15</v>
      </c>
      <c r="F836" s="42">
        <v>3</v>
      </c>
      <c r="G836" s="42"/>
      <c r="H836" s="42"/>
      <c r="I836" s="42"/>
      <c r="J836" s="49" t="s">
        <v>652</v>
      </c>
      <c r="K836" s="50">
        <v>0</v>
      </c>
      <c r="L836" s="50">
        <v>0</v>
      </c>
      <c r="M836" s="50">
        <v>0</v>
      </c>
      <c r="N836" s="50">
        <v>0</v>
      </c>
      <c r="O836" s="122">
        <v>0.03</v>
      </c>
      <c r="P836" s="50">
        <v>0</v>
      </c>
      <c r="Q836" s="50">
        <v>0</v>
      </c>
      <c r="R836" s="101">
        <v>3.5000000000000003E-2</v>
      </c>
      <c r="S836" s="50">
        <v>0</v>
      </c>
      <c r="T836" s="50">
        <v>0</v>
      </c>
    </row>
    <row r="837" spans="1:20" ht="15.75" x14ac:dyDescent="0.25">
      <c r="A837" s="45"/>
      <c r="B837" s="46">
        <v>1</v>
      </c>
      <c r="C837" s="47">
        <v>5</v>
      </c>
      <c r="D837" s="47">
        <v>1</v>
      </c>
      <c r="E837" s="48">
        <v>15</v>
      </c>
      <c r="F837" s="42">
        <v>4</v>
      </c>
      <c r="G837" s="42"/>
      <c r="H837" s="42"/>
      <c r="I837" s="42"/>
      <c r="J837" s="49" t="s">
        <v>653</v>
      </c>
      <c r="K837" s="50">
        <v>7810</v>
      </c>
      <c r="L837" s="50">
        <v>1301.67</v>
      </c>
      <c r="M837" s="50">
        <v>2603.33</v>
      </c>
      <c r="N837" s="50">
        <v>11715</v>
      </c>
      <c r="O837" s="122">
        <v>0.03</v>
      </c>
      <c r="P837" s="50">
        <v>351.45</v>
      </c>
      <c r="Q837" s="50">
        <v>12066.45</v>
      </c>
      <c r="R837" s="101">
        <v>3.5000000000000003E-2</v>
      </c>
      <c r="S837" s="50">
        <v>422.32</v>
      </c>
      <c r="T837" s="50">
        <v>12488.77</v>
      </c>
    </row>
    <row r="838" spans="1:20" ht="15.75" x14ac:dyDescent="0.25">
      <c r="A838" s="45"/>
      <c r="B838" s="46">
        <v>1</v>
      </c>
      <c r="C838" s="47">
        <v>5</v>
      </c>
      <c r="D838" s="47">
        <v>1</v>
      </c>
      <c r="E838" s="48">
        <v>15</v>
      </c>
      <c r="F838" s="42">
        <v>5</v>
      </c>
      <c r="G838" s="42"/>
      <c r="H838" s="42"/>
      <c r="I838" s="42"/>
      <c r="J838" s="49" t="s">
        <v>654</v>
      </c>
      <c r="K838" s="50">
        <v>0</v>
      </c>
      <c r="L838" s="50">
        <v>0</v>
      </c>
      <c r="M838" s="50">
        <v>0</v>
      </c>
      <c r="N838" s="50">
        <v>0</v>
      </c>
      <c r="O838" s="122">
        <v>0.03</v>
      </c>
      <c r="P838" s="50">
        <v>0</v>
      </c>
      <c r="Q838" s="50">
        <v>0</v>
      </c>
      <c r="R838" s="101">
        <v>3.5000000000000003E-2</v>
      </c>
      <c r="S838" s="50">
        <v>0</v>
      </c>
      <c r="T838" s="50">
        <v>0</v>
      </c>
    </row>
    <row r="839" spans="1:20" ht="15.75" x14ac:dyDescent="0.25">
      <c r="A839" s="45"/>
      <c r="B839" s="46">
        <v>1</v>
      </c>
      <c r="C839" s="47">
        <v>5</v>
      </c>
      <c r="D839" s="47">
        <v>1</v>
      </c>
      <c r="E839" s="48">
        <v>15</v>
      </c>
      <c r="F839" s="42">
        <v>6</v>
      </c>
      <c r="G839" s="42"/>
      <c r="H839" s="42"/>
      <c r="I839" s="42"/>
      <c r="J839" s="49" t="s">
        <v>1350</v>
      </c>
      <c r="K839" s="50">
        <v>51726.01</v>
      </c>
      <c r="L839" s="50">
        <v>8621</v>
      </c>
      <c r="M839" s="50">
        <v>17242</v>
      </c>
      <c r="N839" s="50">
        <v>77589.010000000009</v>
      </c>
      <c r="O839" s="122">
        <v>0.03</v>
      </c>
      <c r="P839" s="50">
        <v>2327.67</v>
      </c>
      <c r="Q839" s="50">
        <v>79916.680000000008</v>
      </c>
      <c r="R839" s="101">
        <v>3.5000000000000003E-2</v>
      </c>
      <c r="S839" s="50">
        <v>2797.08</v>
      </c>
      <c r="T839" s="50">
        <v>82713.760000000009</v>
      </c>
    </row>
    <row r="840" spans="1:20" ht="15.75" x14ac:dyDescent="0.25">
      <c r="A840" s="45"/>
      <c r="B840" s="46">
        <v>1</v>
      </c>
      <c r="C840" s="47">
        <v>5</v>
      </c>
      <c r="D840" s="47">
        <v>1</v>
      </c>
      <c r="E840" s="48">
        <v>15</v>
      </c>
      <c r="F840" s="42">
        <v>7</v>
      </c>
      <c r="G840" s="42"/>
      <c r="H840" s="42"/>
      <c r="I840" s="42"/>
      <c r="J840" s="49" t="s">
        <v>655</v>
      </c>
      <c r="K840" s="50">
        <v>75000</v>
      </c>
      <c r="L840" s="50">
        <v>12500</v>
      </c>
      <c r="M840" s="50">
        <v>25000</v>
      </c>
      <c r="N840" s="50">
        <v>112500</v>
      </c>
      <c r="O840" s="122">
        <v>0.03</v>
      </c>
      <c r="P840" s="50">
        <v>3375</v>
      </c>
      <c r="Q840" s="50">
        <v>115875</v>
      </c>
      <c r="R840" s="101">
        <v>3.5000000000000003E-2</v>
      </c>
      <c r="S840" s="50">
        <v>4055.62</v>
      </c>
      <c r="T840" s="50">
        <v>119930.62</v>
      </c>
    </row>
    <row r="841" spans="1:20" ht="15.75" x14ac:dyDescent="0.25">
      <c r="A841" s="123" t="s">
        <v>656</v>
      </c>
      <c r="B841" s="124">
        <v>1</v>
      </c>
      <c r="C841" s="125">
        <v>5</v>
      </c>
      <c r="D841" s="125">
        <v>1</v>
      </c>
      <c r="E841" s="126">
        <v>16</v>
      </c>
      <c r="F841" s="131"/>
      <c r="G841" s="131"/>
      <c r="H841" s="131"/>
      <c r="I841" s="131"/>
      <c r="J841" s="128" t="s">
        <v>657</v>
      </c>
      <c r="K841" s="144">
        <v>0</v>
      </c>
      <c r="L841" s="144">
        <v>0</v>
      </c>
      <c r="M841" s="144">
        <v>0</v>
      </c>
      <c r="N841" s="144">
        <v>0</v>
      </c>
      <c r="O841" s="145">
        <v>0.03</v>
      </c>
      <c r="P841" s="129">
        <v>0</v>
      </c>
      <c r="Q841" s="144">
        <v>0</v>
      </c>
      <c r="R841" s="134">
        <v>3.5000000000000003E-2</v>
      </c>
      <c r="S841" s="129">
        <v>0</v>
      </c>
      <c r="T841" s="144">
        <v>0</v>
      </c>
    </row>
    <row r="842" spans="1:20" ht="15.75" x14ac:dyDescent="0.25">
      <c r="A842" s="123" t="s">
        <v>658</v>
      </c>
      <c r="B842" s="124">
        <v>1</v>
      </c>
      <c r="C842" s="125">
        <v>5</v>
      </c>
      <c r="D842" s="125">
        <v>1</v>
      </c>
      <c r="E842" s="126">
        <v>17</v>
      </c>
      <c r="F842" s="131"/>
      <c r="G842" s="131"/>
      <c r="H842" s="131"/>
      <c r="I842" s="131"/>
      <c r="J842" s="128" t="s">
        <v>1351</v>
      </c>
      <c r="K842" s="144">
        <v>44636.55</v>
      </c>
      <c r="L842" s="144">
        <v>7673.67</v>
      </c>
      <c r="M842" s="144">
        <v>15347.23</v>
      </c>
      <c r="N842" s="144">
        <v>67657.45</v>
      </c>
      <c r="O842" s="137"/>
      <c r="P842" s="144">
        <v>2029.72</v>
      </c>
      <c r="Q842" s="144">
        <v>69687.17</v>
      </c>
      <c r="R842" s="137"/>
      <c r="S842" s="144">
        <v>2439.04</v>
      </c>
      <c r="T842" s="144">
        <v>72126.209999999992</v>
      </c>
    </row>
    <row r="843" spans="1:20" ht="15.75" x14ac:dyDescent="0.25">
      <c r="A843" s="54">
        <v>1</v>
      </c>
      <c r="B843" s="39">
        <v>1</v>
      </c>
      <c r="C843" s="40">
        <v>5</v>
      </c>
      <c r="D843" s="40">
        <v>1</v>
      </c>
      <c r="E843" s="41">
        <v>17</v>
      </c>
      <c r="F843" s="55">
        <v>1</v>
      </c>
      <c r="G843" s="42"/>
      <c r="H843" s="42"/>
      <c r="I843" s="42"/>
      <c r="J843" s="43" t="s">
        <v>659</v>
      </c>
      <c r="K843" s="72">
        <v>0</v>
      </c>
      <c r="L843" s="72">
        <v>0</v>
      </c>
      <c r="M843" s="72">
        <v>0</v>
      </c>
      <c r="N843" s="72">
        <v>0</v>
      </c>
      <c r="O843" s="122">
        <v>0.03</v>
      </c>
      <c r="P843" s="86">
        <v>0</v>
      </c>
      <c r="Q843" s="72">
        <v>0</v>
      </c>
      <c r="R843" s="101">
        <v>3.5000000000000003E-2</v>
      </c>
      <c r="S843" s="86">
        <v>0</v>
      </c>
      <c r="T843" s="72">
        <v>0</v>
      </c>
    </row>
    <row r="844" spans="1:20" ht="15.75" x14ac:dyDescent="0.25">
      <c r="A844" s="54">
        <v>2</v>
      </c>
      <c r="B844" s="39">
        <v>1</v>
      </c>
      <c r="C844" s="40">
        <v>5</v>
      </c>
      <c r="D844" s="40">
        <v>1</v>
      </c>
      <c r="E844" s="41">
        <v>17</v>
      </c>
      <c r="F844" s="55">
        <v>9</v>
      </c>
      <c r="G844" s="42"/>
      <c r="H844" s="42"/>
      <c r="I844" s="42"/>
      <c r="J844" s="43" t="s">
        <v>1352</v>
      </c>
      <c r="K844" s="72">
        <v>0</v>
      </c>
      <c r="L844" s="72">
        <v>0</v>
      </c>
      <c r="M844" s="72">
        <v>0</v>
      </c>
      <c r="N844" s="72">
        <v>0</v>
      </c>
      <c r="O844" s="122">
        <v>0.03</v>
      </c>
      <c r="P844" s="86">
        <v>0</v>
      </c>
      <c r="Q844" s="72">
        <v>0</v>
      </c>
      <c r="R844" s="101">
        <v>3.5000000000000003E-2</v>
      </c>
      <c r="S844" s="86">
        <v>0</v>
      </c>
      <c r="T844" s="72">
        <v>0</v>
      </c>
    </row>
    <row r="845" spans="1:20" ht="15.75" x14ac:dyDescent="0.25">
      <c r="A845" s="54">
        <v>3</v>
      </c>
      <c r="B845" s="39">
        <v>1</v>
      </c>
      <c r="C845" s="40">
        <v>5</v>
      </c>
      <c r="D845" s="40">
        <v>1</v>
      </c>
      <c r="E845" s="41">
        <v>17</v>
      </c>
      <c r="F845" s="55">
        <v>11</v>
      </c>
      <c r="G845" s="42"/>
      <c r="H845" s="42"/>
      <c r="I845" s="42"/>
      <c r="J845" s="43" t="s">
        <v>1353</v>
      </c>
      <c r="K845" s="72">
        <v>0</v>
      </c>
      <c r="L845" s="72">
        <v>0</v>
      </c>
      <c r="M845" s="72">
        <v>0</v>
      </c>
      <c r="N845" s="72">
        <v>0</v>
      </c>
      <c r="O845" s="122">
        <v>0.03</v>
      </c>
      <c r="P845" s="86">
        <v>0</v>
      </c>
      <c r="Q845" s="72">
        <v>0</v>
      </c>
      <c r="R845" s="101">
        <v>3.5000000000000003E-2</v>
      </c>
      <c r="S845" s="86">
        <v>0</v>
      </c>
      <c r="T845" s="72">
        <v>0</v>
      </c>
    </row>
    <row r="846" spans="1:20" ht="15.75" x14ac:dyDescent="0.25">
      <c r="A846" s="54">
        <v>4</v>
      </c>
      <c r="B846" s="39">
        <v>1</v>
      </c>
      <c r="C846" s="40">
        <v>5</v>
      </c>
      <c r="D846" s="40">
        <v>1</v>
      </c>
      <c r="E846" s="41">
        <v>17</v>
      </c>
      <c r="F846" s="55">
        <v>4</v>
      </c>
      <c r="G846" s="77"/>
      <c r="H846" s="77"/>
      <c r="I846" s="77"/>
      <c r="J846" s="43" t="s">
        <v>660</v>
      </c>
      <c r="K846" s="72">
        <v>0</v>
      </c>
      <c r="L846" s="72">
        <v>0</v>
      </c>
      <c r="M846" s="72">
        <v>0</v>
      </c>
      <c r="N846" s="72">
        <v>0</v>
      </c>
      <c r="O846" s="122">
        <v>0.03</v>
      </c>
      <c r="P846" s="86">
        <v>0</v>
      </c>
      <c r="Q846" s="72">
        <v>0</v>
      </c>
      <c r="R846" s="101">
        <v>3.5000000000000003E-2</v>
      </c>
      <c r="S846" s="86">
        <v>0</v>
      </c>
      <c r="T846" s="72">
        <v>0</v>
      </c>
    </row>
    <row r="847" spans="1:20" ht="15.75" x14ac:dyDescent="0.25">
      <c r="A847" s="54">
        <v>5</v>
      </c>
      <c r="B847" s="39">
        <v>1</v>
      </c>
      <c r="C847" s="40">
        <v>5</v>
      </c>
      <c r="D847" s="40">
        <v>1</v>
      </c>
      <c r="E847" s="41">
        <v>17</v>
      </c>
      <c r="F847" s="55">
        <v>5</v>
      </c>
      <c r="G847" s="77"/>
      <c r="H847" s="77"/>
      <c r="I847" s="77"/>
      <c r="J847" s="43" t="s">
        <v>661</v>
      </c>
      <c r="K847" s="72">
        <v>0</v>
      </c>
      <c r="L847" s="72">
        <v>0</v>
      </c>
      <c r="M847" s="72">
        <v>0</v>
      </c>
      <c r="N847" s="72">
        <v>0</v>
      </c>
      <c r="O847" s="122">
        <v>0.03</v>
      </c>
      <c r="P847" s="86">
        <v>0</v>
      </c>
      <c r="Q847" s="72">
        <v>0</v>
      </c>
      <c r="R847" s="101">
        <v>3.5000000000000003E-2</v>
      </c>
      <c r="S847" s="86">
        <v>0</v>
      </c>
      <c r="T847" s="72">
        <v>0</v>
      </c>
    </row>
    <row r="848" spans="1:20" ht="15.75" x14ac:dyDescent="0.25">
      <c r="A848" s="54">
        <v>6</v>
      </c>
      <c r="B848" s="39">
        <v>1</v>
      </c>
      <c r="C848" s="40">
        <v>5</v>
      </c>
      <c r="D848" s="40">
        <v>1</v>
      </c>
      <c r="E848" s="41">
        <v>17</v>
      </c>
      <c r="F848" s="55">
        <v>6</v>
      </c>
      <c r="G848" s="77"/>
      <c r="H848" s="77"/>
      <c r="I848" s="77"/>
      <c r="J848" s="43" t="s">
        <v>662</v>
      </c>
      <c r="K848" s="72">
        <v>44636.55</v>
      </c>
      <c r="L848" s="72">
        <v>7673.67</v>
      </c>
      <c r="M848" s="72">
        <v>15347.23</v>
      </c>
      <c r="N848" s="72">
        <v>67657.45</v>
      </c>
      <c r="O848" s="104"/>
      <c r="P848" s="72">
        <v>2029.72</v>
      </c>
      <c r="Q848" s="72">
        <v>69687.17</v>
      </c>
      <c r="R848" s="104"/>
      <c r="S848" s="72">
        <v>2439.04</v>
      </c>
      <c r="T848" s="72">
        <v>72126.209999999992</v>
      </c>
    </row>
    <row r="849" spans="1:20" ht="15.75" x14ac:dyDescent="0.25">
      <c r="A849" s="54"/>
      <c r="B849" s="46">
        <v>1</v>
      </c>
      <c r="C849" s="47">
        <v>5</v>
      </c>
      <c r="D849" s="47">
        <v>1</v>
      </c>
      <c r="E849" s="48">
        <v>17</v>
      </c>
      <c r="F849" s="42">
        <v>6</v>
      </c>
      <c r="G849" s="42">
        <v>1</v>
      </c>
      <c r="H849" s="42"/>
      <c r="I849" s="77"/>
      <c r="J849" s="49" t="s">
        <v>663</v>
      </c>
      <c r="K849" s="50">
        <v>0</v>
      </c>
      <c r="L849" s="50">
        <v>0</v>
      </c>
      <c r="M849" s="50">
        <v>0</v>
      </c>
      <c r="N849" s="50">
        <v>0</v>
      </c>
      <c r="O849" s="122">
        <v>0.03</v>
      </c>
      <c r="P849" s="50">
        <v>0</v>
      </c>
      <c r="Q849" s="50">
        <v>0</v>
      </c>
      <c r="R849" s="101">
        <v>3.5000000000000003E-2</v>
      </c>
      <c r="S849" s="50">
        <v>0</v>
      </c>
      <c r="T849" s="50">
        <v>0</v>
      </c>
    </row>
    <row r="850" spans="1:20" ht="15.75" x14ac:dyDescent="0.25">
      <c r="A850" s="54"/>
      <c r="B850" s="46">
        <v>1</v>
      </c>
      <c r="C850" s="47">
        <v>5</v>
      </c>
      <c r="D850" s="47">
        <v>1</v>
      </c>
      <c r="E850" s="48">
        <v>17</v>
      </c>
      <c r="F850" s="42">
        <v>6</v>
      </c>
      <c r="G850" s="42">
        <v>2</v>
      </c>
      <c r="H850" s="42"/>
      <c r="I850" s="77"/>
      <c r="J850" s="49" t="s">
        <v>664</v>
      </c>
      <c r="K850" s="50">
        <v>0</v>
      </c>
      <c r="L850" s="50">
        <v>0</v>
      </c>
      <c r="M850" s="50">
        <v>0</v>
      </c>
      <c r="N850" s="50">
        <v>0</v>
      </c>
      <c r="O850" s="122">
        <v>0.03</v>
      </c>
      <c r="P850" s="50">
        <v>0</v>
      </c>
      <c r="Q850" s="50">
        <v>0</v>
      </c>
      <c r="R850" s="101">
        <v>3.5000000000000003E-2</v>
      </c>
      <c r="S850" s="50">
        <v>0</v>
      </c>
      <c r="T850" s="50">
        <v>0</v>
      </c>
    </row>
    <row r="851" spans="1:20" ht="15.75" x14ac:dyDescent="0.25">
      <c r="A851" s="54"/>
      <c r="B851" s="46">
        <v>1</v>
      </c>
      <c r="C851" s="47">
        <v>5</v>
      </c>
      <c r="D851" s="47">
        <v>1</v>
      </c>
      <c r="E851" s="48">
        <v>17</v>
      </c>
      <c r="F851" s="42">
        <v>6</v>
      </c>
      <c r="G851" s="42">
        <v>3</v>
      </c>
      <c r="H851" s="42"/>
      <c r="I851" s="77"/>
      <c r="J851" s="49" t="s">
        <v>665</v>
      </c>
      <c r="K851" s="50">
        <v>32423.55</v>
      </c>
      <c r="L851" s="50">
        <v>3602.67</v>
      </c>
      <c r="M851" s="50">
        <v>7205.23</v>
      </c>
      <c r="N851" s="50">
        <v>43231.45</v>
      </c>
      <c r="O851" s="122">
        <v>0.03</v>
      </c>
      <c r="P851" s="50">
        <v>1296.94</v>
      </c>
      <c r="Q851" s="50">
        <v>44528.39</v>
      </c>
      <c r="R851" s="101">
        <v>3.5000000000000003E-2</v>
      </c>
      <c r="S851" s="50">
        <v>1558.49</v>
      </c>
      <c r="T851" s="50">
        <v>46086.879999999997</v>
      </c>
    </row>
    <row r="852" spans="1:20" ht="15.75" x14ac:dyDescent="0.25">
      <c r="A852" s="54"/>
      <c r="B852" s="46">
        <v>1</v>
      </c>
      <c r="C852" s="47">
        <v>5</v>
      </c>
      <c r="D852" s="47">
        <v>1</v>
      </c>
      <c r="E852" s="48">
        <v>17</v>
      </c>
      <c r="F852" s="42">
        <v>6</v>
      </c>
      <c r="G852" s="42">
        <v>4</v>
      </c>
      <c r="H852" s="42"/>
      <c r="I852" s="77"/>
      <c r="J852" s="49" t="s">
        <v>666</v>
      </c>
      <c r="K852" s="50">
        <v>12213</v>
      </c>
      <c r="L852" s="50">
        <v>4071</v>
      </c>
      <c r="M852" s="50">
        <v>8142</v>
      </c>
      <c r="N852" s="50">
        <v>24426</v>
      </c>
      <c r="O852" s="122">
        <v>0.03</v>
      </c>
      <c r="P852" s="50">
        <v>732.78</v>
      </c>
      <c r="Q852" s="50">
        <v>25158.78</v>
      </c>
      <c r="R852" s="101">
        <v>3.5000000000000003E-2</v>
      </c>
      <c r="S852" s="50">
        <v>880.55</v>
      </c>
      <c r="T852" s="50">
        <v>26039.329999999998</v>
      </c>
    </row>
    <row r="853" spans="1:20" ht="15.75" x14ac:dyDescent="0.25">
      <c r="A853" s="54">
        <v>7</v>
      </c>
      <c r="B853" s="39">
        <v>1</v>
      </c>
      <c r="C853" s="40">
        <v>5</v>
      </c>
      <c r="D853" s="40">
        <v>1</v>
      </c>
      <c r="E853" s="41">
        <v>17</v>
      </c>
      <c r="F853" s="55">
        <v>7</v>
      </c>
      <c r="G853" s="42"/>
      <c r="H853" s="42"/>
      <c r="I853" s="77"/>
      <c r="J853" s="43" t="s">
        <v>667</v>
      </c>
      <c r="K853" s="72">
        <v>0</v>
      </c>
      <c r="L853" s="72">
        <v>0</v>
      </c>
      <c r="M853" s="72">
        <v>0</v>
      </c>
      <c r="N853" s="72">
        <v>0</v>
      </c>
      <c r="O853" s="122">
        <v>0.03</v>
      </c>
      <c r="P853" s="86">
        <v>0</v>
      </c>
      <c r="Q853" s="72">
        <v>0</v>
      </c>
      <c r="R853" s="101">
        <v>3.5000000000000003E-2</v>
      </c>
      <c r="S853" s="86">
        <v>0</v>
      </c>
      <c r="T853" s="72">
        <v>0</v>
      </c>
    </row>
    <row r="854" spans="1:20" ht="15.75" x14ac:dyDescent="0.25">
      <c r="A854" s="51">
        <v>2</v>
      </c>
      <c r="B854" s="32">
        <v>1</v>
      </c>
      <c r="C854" s="33">
        <v>5</v>
      </c>
      <c r="D854" s="33">
        <v>2</v>
      </c>
      <c r="E854" s="34"/>
      <c r="F854" s="35"/>
      <c r="G854" s="35"/>
      <c r="H854" s="35"/>
      <c r="I854" s="35"/>
      <c r="J854" s="67" t="s">
        <v>668</v>
      </c>
      <c r="K854" s="66">
        <v>0</v>
      </c>
      <c r="L854" s="66">
        <v>0</v>
      </c>
      <c r="M854" s="66">
        <v>0</v>
      </c>
      <c r="N854" s="66">
        <v>0</v>
      </c>
      <c r="O854" s="102"/>
      <c r="P854" s="66">
        <v>0</v>
      </c>
      <c r="Q854" s="66">
        <v>0</v>
      </c>
      <c r="R854" s="102"/>
      <c r="S854" s="66">
        <v>0</v>
      </c>
      <c r="T854" s="66">
        <v>0</v>
      </c>
    </row>
    <row r="855" spans="1:20" ht="15.75" x14ac:dyDescent="0.25">
      <c r="A855" s="53" t="s">
        <v>10</v>
      </c>
      <c r="B855" s="39">
        <v>1</v>
      </c>
      <c r="C855" s="40">
        <v>5</v>
      </c>
      <c r="D855" s="40">
        <v>2</v>
      </c>
      <c r="E855" s="41">
        <v>1</v>
      </c>
      <c r="F855" s="42"/>
      <c r="G855" s="42"/>
      <c r="H855" s="42"/>
      <c r="I855" s="42"/>
      <c r="J855" s="43" t="s">
        <v>617</v>
      </c>
      <c r="K855" s="72">
        <v>0</v>
      </c>
      <c r="L855" s="72">
        <v>0</v>
      </c>
      <c r="M855" s="72">
        <v>0</v>
      </c>
      <c r="N855" s="72">
        <v>0</v>
      </c>
      <c r="O855" s="104"/>
      <c r="P855" s="72">
        <v>0</v>
      </c>
      <c r="Q855" s="72">
        <v>0</v>
      </c>
      <c r="R855" s="104"/>
      <c r="S855" s="72">
        <v>0</v>
      </c>
      <c r="T855" s="72">
        <v>0</v>
      </c>
    </row>
    <row r="856" spans="1:20" ht="15.75" x14ac:dyDescent="0.25">
      <c r="A856" s="45">
        <v>1</v>
      </c>
      <c r="B856" s="46">
        <v>1</v>
      </c>
      <c r="C856" s="47">
        <v>5</v>
      </c>
      <c r="D856" s="47">
        <v>2</v>
      </c>
      <c r="E856" s="48">
        <v>1</v>
      </c>
      <c r="F856" s="42">
        <v>1</v>
      </c>
      <c r="G856" s="42"/>
      <c r="H856" s="42"/>
      <c r="I856" s="42"/>
      <c r="J856" s="49" t="s">
        <v>669</v>
      </c>
      <c r="K856" s="50">
        <v>0</v>
      </c>
      <c r="L856" s="50">
        <v>0</v>
      </c>
      <c r="M856" s="50">
        <v>0</v>
      </c>
      <c r="N856" s="50">
        <v>0</v>
      </c>
      <c r="O856" s="122">
        <v>0.03</v>
      </c>
      <c r="P856" s="50">
        <v>0</v>
      </c>
      <c r="Q856" s="50">
        <v>0</v>
      </c>
      <c r="R856" s="101">
        <v>3.5000000000000003E-2</v>
      </c>
      <c r="S856" s="50">
        <v>0</v>
      </c>
      <c r="T856" s="50">
        <v>0</v>
      </c>
    </row>
    <row r="857" spans="1:20" ht="15.75" x14ac:dyDescent="0.25">
      <c r="A857" s="45">
        <v>2</v>
      </c>
      <c r="B857" s="46">
        <v>1</v>
      </c>
      <c r="C857" s="47">
        <v>5</v>
      </c>
      <c r="D857" s="47">
        <v>2</v>
      </c>
      <c r="E857" s="48">
        <v>1</v>
      </c>
      <c r="F857" s="42">
        <v>2</v>
      </c>
      <c r="G857" s="42"/>
      <c r="H857" s="42"/>
      <c r="I857" s="42"/>
      <c r="J857" s="49" t="s">
        <v>670</v>
      </c>
      <c r="K857" s="50">
        <v>0</v>
      </c>
      <c r="L857" s="50">
        <v>0</v>
      </c>
      <c r="M857" s="50">
        <v>0</v>
      </c>
      <c r="N857" s="50">
        <v>0</v>
      </c>
      <c r="O857" s="122">
        <v>0.03</v>
      </c>
      <c r="P857" s="50">
        <v>0</v>
      </c>
      <c r="Q857" s="50">
        <v>0</v>
      </c>
      <c r="R857" s="101">
        <v>3.5000000000000003E-2</v>
      </c>
      <c r="S857" s="50">
        <v>0</v>
      </c>
      <c r="T857" s="50">
        <v>0</v>
      </c>
    </row>
    <row r="858" spans="1:20" ht="39" x14ac:dyDescent="0.25">
      <c r="A858" s="80">
        <v>9</v>
      </c>
      <c r="B858" s="32">
        <v>1</v>
      </c>
      <c r="C858" s="33">
        <v>5</v>
      </c>
      <c r="D858" s="33">
        <v>9</v>
      </c>
      <c r="E858" s="52"/>
      <c r="F858" s="35"/>
      <c r="G858" s="35"/>
      <c r="H858" s="35"/>
      <c r="I858" s="35"/>
      <c r="J858" s="69" t="s">
        <v>671</v>
      </c>
      <c r="K858" s="66">
        <v>0</v>
      </c>
      <c r="L858" s="66">
        <v>0</v>
      </c>
      <c r="M858" s="66">
        <v>0</v>
      </c>
      <c r="N858" s="66">
        <v>0</v>
      </c>
      <c r="O858" s="102"/>
      <c r="P858" s="66">
        <v>0</v>
      </c>
      <c r="Q858" s="66">
        <v>0</v>
      </c>
      <c r="R858" s="102"/>
      <c r="S858" s="66">
        <v>0</v>
      </c>
      <c r="T858" s="66">
        <v>0</v>
      </c>
    </row>
    <row r="859" spans="1:20" ht="15.75" x14ac:dyDescent="0.25">
      <c r="A859" s="123" t="s">
        <v>10</v>
      </c>
      <c r="B859" s="138">
        <v>1</v>
      </c>
      <c r="C859" s="139">
        <v>5</v>
      </c>
      <c r="D859" s="139">
        <v>9</v>
      </c>
      <c r="E859" s="140">
        <v>1</v>
      </c>
      <c r="F859" s="131"/>
      <c r="G859" s="131"/>
      <c r="H859" s="131"/>
      <c r="I859" s="131"/>
      <c r="J859" s="128" t="s">
        <v>672</v>
      </c>
      <c r="K859" s="144">
        <v>0</v>
      </c>
      <c r="L859" s="144">
        <v>0</v>
      </c>
      <c r="M859" s="144">
        <v>0</v>
      </c>
      <c r="N859" s="144">
        <v>0</v>
      </c>
      <c r="O859" s="137"/>
      <c r="P859" s="144">
        <v>0</v>
      </c>
      <c r="Q859" s="144">
        <v>0</v>
      </c>
      <c r="R859" s="137"/>
      <c r="S859" s="144">
        <v>0</v>
      </c>
      <c r="T859" s="144">
        <v>0</v>
      </c>
    </row>
    <row r="860" spans="1:20" ht="15.75" x14ac:dyDescent="0.25">
      <c r="A860" s="76">
        <v>1</v>
      </c>
      <c r="B860" s="46">
        <v>1</v>
      </c>
      <c r="C860" s="47">
        <v>5</v>
      </c>
      <c r="D860" s="47">
        <v>9</v>
      </c>
      <c r="E860" s="48">
        <v>1</v>
      </c>
      <c r="F860" s="42">
        <v>1</v>
      </c>
      <c r="G860" s="42"/>
      <c r="H860" s="42"/>
      <c r="I860" s="42"/>
      <c r="J860" s="49" t="s">
        <v>672</v>
      </c>
      <c r="K860" s="50">
        <v>0</v>
      </c>
      <c r="L860" s="50">
        <v>0</v>
      </c>
      <c r="M860" s="50">
        <v>0</v>
      </c>
      <c r="N860" s="50">
        <v>0</v>
      </c>
      <c r="O860" s="122">
        <v>0.03</v>
      </c>
      <c r="P860" s="50">
        <v>0</v>
      </c>
      <c r="Q860" s="50">
        <v>0</v>
      </c>
      <c r="R860" s="101">
        <v>3.5000000000000003E-2</v>
      </c>
      <c r="S860" s="50">
        <v>0</v>
      </c>
      <c r="T860" s="50">
        <v>0</v>
      </c>
    </row>
    <row r="861" spans="1:20" ht="15.75" x14ac:dyDescent="0.25">
      <c r="A861" s="24" t="s">
        <v>673</v>
      </c>
      <c r="B861" s="25">
        <v>1</v>
      </c>
      <c r="C861" s="26">
        <v>6</v>
      </c>
      <c r="D861" s="26"/>
      <c r="E861" s="26"/>
      <c r="F861" s="27"/>
      <c r="G861" s="27"/>
      <c r="H861" s="27"/>
      <c r="I861" s="27"/>
      <c r="J861" s="28" t="s">
        <v>674</v>
      </c>
      <c r="K861" s="29">
        <v>9154.36</v>
      </c>
      <c r="L861" s="29">
        <v>814.28</v>
      </c>
      <c r="M861" s="29">
        <v>1628.5500000000002</v>
      </c>
      <c r="N861" s="29">
        <v>11597.190000000002</v>
      </c>
      <c r="O861" s="103"/>
      <c r="P861" s="29">
        <v>347.91</v>
      </c>
      <c r="Q861" s="29">
        <v>11945.100000000002</v>
      </c>
      <c r="R861" s="103"/>
      <c r="S861" s="29">
        <v>418.07</v>
      </c>
      <c r="T861" s="29">
        <v>12363.170000000002</v>
      </c>
    </row>
    <row r="862" spans="1:20" ht="15.75" x14ac:dyDescent="0.25">
      <c r="A862" s="51">
        <v>1</v>
      </c>
      <c r="B862" s="32">
        <v>1</v>
      </c>
      <c r="C862" s="33">
        <v>6</v>
      </c>
      <c r="D862" s="33">
        <v>1</v>
      </c>
      <c r="E862" s="34"/>
      <c r="F862" s="64"/>
      <c r="G862" s="35"/>
      <c r="H862" s="35"/>
      <c r="I862" s="35"/>
      <c r="J862" s="67" t="s">
        <v>675</v>
      </c>
      <c r="K862" s="66">
        <v>9154.36</v>
      </c>
      <c r="L862" s="66">
        <v>814.28</v>
      </c>
      <c r="M862" s="66">
        <v>1628.5500000000002</v>
      </c>
      <c r="N862" s="66">
        <v>11597.190000000002</v>
      </c>
      <c r="O862" s="102"/>
      <c r="P862" s="66">
        <v>347.91</v>
      </c>
      <c r="Q862" s="66">
        <v>11945.100000000002</v>
      </c>
      <c r="R862" s="102"/>
      <c r="S862" s="66">
        <v>418.07</v>
      </c>
      <c r="T862" s="66">
        <v>12363.170000000002</v>
      </c>
    </row>
    <row r="863" spans="1:20" ht="15.75" x14ac:dyDescent="0.25">
      <c r="A863" s="123" t="s">
        <v>10</v>
      </c>
      <c r="B863" s="124">
        <v>1</v>
      </c>
      <c r="C863" s="125">
        <v>6</v>
      </c>
      <c r="D863" s="125">
        <v>1</v>
      </c>
      <c r="E863" s="126">
        <v>1</v>
      </c>
      <c r="F863" s="127"/>
      <c r="G863" s="131"/>
      <c r="H863" s="131"/>
      <c r="I863" s="131"/>
      <c r="J863" s="128" t="s">
        <v>676</v>
      </c>
      <c r="K863" s="144">
        <v>0</v>
      </c>
      <c r="L863" s="144">
        <v>0</v>
      </c>
      <c r="M863" s="144">
        <v>0</v>
      </c>
      <c r="N863" s="144">
        <v>0</v>
      </c>
      <c r="O863" s="145">
        <v>0.03</v>
      </c>
      <c r="P863" s="129">
        <v>0</v>
      </c>
      <c r="Q863" s="144">
        <v>0</v>
      </c>
      <c r="R863" s="134">
        <v>3.5000000000000003E-2</v>
      </c>
      <c r="S863" s="129">
        <v>0</v>
      </c>
      <c r="T863" s="144">
        <v>0</v>
      </c>
    </row>
    <row r="864" spans="1:20" ht="15.75" x14ac:dyDescent="0.25">
      <c r="A864" s="123" t="s">
        <v>22</v>
      </c>
      <c r="B864" s="124">
        <v>1</v>
      </c>
      <c r="C864" s="125">
        <v>6</v>
      </c>
      <c r="D864" s="125">
        <v>1</v>
      </c>
      <c r="E864" s="126">
        <v>2</v>
      </c>
      <c r="F864" s="127"/>
      <c r="G864" s="131"/>
      <c r="H864" s="131"/>
      <c r="I864" s="131"/>
      <c r="J864" s="128" t="s">
        <v>56</v>
      </c>
      <c r="K864" s="144">
        <v>9154.36</v>
      </c>
      <c r="L864" s="144">
        <v>814.28</v>
      </c>
      <c r="M864" s="144">
        <v>1628.5500000000002</v>
      </c>
      <c r="N864" s="144">
        <v>11597.190000000002</v>
      </c>
      <c r="O864" s="137"/>
      <c r="P864" s="144">
        <v>347.91</v>
      </c>
      <c r="Q864" s="144">
        <v>11945.100000000002</v>
      </c>
      <c r="R864" s="137"/>
      <c r="S864" s="144">
        <v>418.07</v>
      </c>
      <c r="T864" s="144">
        <v>12363.170000000002</v>
      </c>
    </row>
    <row r="865" spans="1:20" ht="15.75" x14ac:dyDescent="0.25">
      <c r="A865" s="84">
        <v>1</v>
      </c>
      <c r="B865" s="39">
        <v>1</v>
      </c>
      <c r="C865" s="40">
        <v>6</v>
      </c>
      <c r="D865" s="40">
        <v>1</v>
      </c>
      <c r="E865" s="41">
        <v>2</v>
      </c>
      <c r="F865" s="55">
        <v>1</v>
      </c>
      <c r="G865" s="42"/>
      <c r="H865" s="42"/>
      <c r="I865" s="42"/>
      <c r="J865" s="43" t="s">
        <v>677</v>
      </c>
      <c r="K865" s="72">
        <v>0</v>
      </c>
      <c r="L865" s="72">
        <v>0</v>
      </c>
      <c r="M865" s="72">
        <v>0</v>
      </c>
      <c r="N865" s="72">
        <v>0</v>
      </c>
      <c r="O865" s="104"/>
      <c r="P865" s="72">
        <v>0</v>
      </c>
      <c r="Q865" s="72">
        <v>0</v>
      </c>
      <c r="R865" s="104"/>
      <c r="S865" s="72">
        <v>0</v>
      </c>
      <c r="T865" s="72">
        <v>0</v>
      </c>
    </row>
    <row r="866" spans="1:20" ht="15.75" x14ac:dyDescent="0.25">
      <c r="A866" s="76" t="s">
        <v>678</v>
      </c>
      <c r="B866" s="46">
        <v>1</v>
      </c>
      <c r="C866" s="47">
        <v>6</v>
      </c>
      <c r="D866" s="47">
        <v>1</v>
      </c>
      <c r="E866" s="48">
        <v>2</v>
      </c>
      <c r="F866" s="42">
        <v>1</v>
      </c>
      <c r="G866" s="42">
        <v>1</v>
      </c>
      <c r="H866" s="42"/>
      <c r="I866" s="42"/>
      <c r="J866" s="49" t="s">
        <v>679</v>
      </c>
      <c r="K866" s="50">
        <v>0</v>
      </c>
      <c r="L866" s="50">
        <v>0</v>
      </c>
      <c r="M866" s="50">
        <v>0</v>
      </c>
      <c r="N866" s="50">
        <v>0</v>
      </c>
      <c r="O866" s="122">
        <v>0.03</v>
      </c>
      <c r="P866" s="50">
        <v>0</v>
      </c>
      <c r="Q866" s="50">
        <v>0</v>
      </c>
      <c r="R866" s="101">
        <v>3.5000000000000003E-2</v>
      </c>
      <c r="S866" s="50">
        <v>0</v>
      </c>
      <c r="T866" s="50">
        <v>0</v>
      </c>
    </row>
    <row r="867" spans="1:20" ht="15.75" x14ac:dyDescent="0.25">
      <c r="A867" s="84">
        <v>2</v>
      </c>
      <c r="B867" s="39">
        <v>1</v>
      </c>
      <c r="C867" s="40">
        <v>6</v>
      </c>
      <c r="D867" s="40">
        <v>1</v>
      </c>
      <c r="E867" s="41">
        <v>2</v>
      </c>
      <c r="F867" s="55">
        <v>2</v>
      </c>
      <c r="G867" s="42"/>
      <c r="H867" s="42"/>
      <c r="I867" s="42"/>
      <c r="J867" s="43" t="s">
        <v>680</v>
      </c>
      <c r="K867" s="72">
        <v>0</v>
      </c>
      <c r="L867" s="72">
        <v>0</v>
      </c>
      <c r="M867" s="72">
        <v>0</v>
      </c>
      <c r="N867" s="72">
        <v>0</v>
      </c>
      <c r="O867" s="104"/>
      <c r="P867" s="72">
        <v>0</v>
      </c>
      <c r="Q867" s="72">
        <v>0</v>
      </c>
      <c r="R867" s="104"/>
      <c r="S867" s="72">
        <v>0</v>
      </c>
      <c r="T867" s="72">
        <v>0</v>
      </c>
    </row>
    <row r="868" spans="1:20" ht="15.75" x14ac:dyDescent="0.25">
      <c r="A868" s="76" t="s">
        <v>678</v>
      </c>
      <c r="B868" s="46">
        <v>1</v>
      </c>
      <c r="C868" s="47">
        <v>6</v>
      </c>
      <c r="D868" s="47">
        <v>1</v>
      </c>
      <c r="E868" s="48">
        <v>2</v>
      </c>
      <c r="F868" s="42">
        <v>2</v>
      </c>
      <c r="G868" s="42">
        <v>1</v>
      </c>
      <c r="H868" s="42"/>
      <c r="I868" s="42"/>
      <c r="J868" s="49" t="s">
        <v>681</v>
      </c>
      <c r="K868" s="50">
        <v>0</v>
      </c>
      <c r="L868" s="50">
        <v>0</v>
      </c>
      <c r="M868" s="50">
        <v>0</v>
      </c>
      <c r="N868" s="50">
        <v>0</v>
      </c>
      <c r="O868" s="122">
        <v>0.03</v>
      </c>
      <c r="P868" s="50">
        <v>0</v>
      </c>
      <c r="Q868" s="50">
        <v>0</v>
      </c>
      <c r="R868" s="101">
        <v>3.5000000000000003E-2</v>
      </c>
      <c r="S868" s="50">
        <v>0</v>
      </c>
      <c r="T868" s="50">
        <v>0</v>
      </c>
    </row>
    <row r="869" spans="1:20" ht="15.75" x14ac:dyDescent="0.25">
      <c r="A869" s="84">
        <v>3</v>
      </c>
      <c r="B869" s="39">
        <v>1</v>
      </c>
      <c r="C869" s="40">
        <v>6</v>
      </c>
      <c r="D869" s="40">
        <v>1</v>
      </c>
      <c r="E869" s="41">
        <v>2</v>
      </c>
      <c r="F869" s="55">
        <v>3</v>
      </c>
      <c r="G869" s="42"/>
      <c r="H869" s="42"/>
      <c r="I869" s="42"/>
      <c r="J869" s="43" t="s">
        <v>682</v>
      </c>
      <c r="K869" s="72">
        <v>9154.36</v>
      </c>
      <c r="L869" s="72">
        <v>814.28</v>
      </c>
      <c r="M869" s="72">
        <v>1628.5500000000002</v>
      </c>
      <c r="N869" s="72">
        <v>11597.190000000002</v>
      </c>
      <c r="O869" s="104"/>
      <c r="P869" s="72">
        <v>347.91</v>
      </c>
      <c r="Q869" s="72">
        <v>11945.100000000002</v>
      </c>
      <c r="R869" s="104"/>
      <c r="S869" s="72">
        <v>418.07</v>
      </c>
      <c r="T869" s="72">
        <v>12363.170000000002</v>
      </c>
    </row>
    <row r="870" spans="1:20" ht="15.75" x14ac:dyDescent="0.25">
      <c r="A870" s="76" t="s">
        <v>678</v>
      </c>
      <c r="B870" s="39">
        <v>1</v>
      </c>
      <c r="C870" s="40">
        <v>6</v>
      </c>
      <c r="D870" s="40">
        <v>1</v>
      </c>
      <c r="E870" s="41">
        <v>2</v>
      </c>
      <c r="F870" s="55">
        <v>3</v>
      </c>
      <c r="G870" s="55">
        <v>1</v>
      </c>
      <c r="H870" s="42"/>
      <c r="I870" s="42"/>
      <c r="J870" s="43" t="s">
        <v>683</v>
      </c>
      <c r="K870" s="72">
        <v>9154.36</v>
      </c>
      <c r="L870" s="72">
        <v>814.28</v>
      </c>
      <c r="M870" s="72">
        <v>1628.5500000000002</v>
      </c>
      <c r="N870" s="72">
        <v>11597.190000000002</v>
      </c>
      <c r="O870" s="104"/>
      <c r="P870" s="72">
        <v>347.91</v>
      </c>
      <c r="Q870" s="72">
        <v>11945.100000000002</v>
      </c>
      <c r="R870" s="104"/>
      <c r="S870" s="72">
        <v>418.07</v>
      </c>
      <c r="T870" s="72">
        <v>12363.170000000002</v>
      </c>
    </row>
    <row r="871" spans="1:20" ht="15.75" x14ac:dyDescent="0.25">
      <c r="A871" s="76"/>
      <c r="B871" s="46">
        <v>1</v>
      </c>
      <c r="C871" s="47">
        <v>6</v>
      </c>
      <c r="D871" s="47">
        <v>1</v>
      </c>
      <c r="E871" s="48">
        <v>2</v>
      </c>
      <c r="F871" s="42">
        <v>3</v>
      </c>
      <c r="G871" s="42">
        <v>1</v>
      </c>
      <c r="H871" s="42">
        <v>1</v>
      </c>
      <c r="I871" s="42"/>
      <c r="J871" s="49" t="s">
        <v>684</v>
      </c>
      <c r="K871" s="50">
        <v>0</v>
      </c>
      <c r="L871" s="50">
        <v>0</v>
      </c>
      <c r="M871" s="50">
        <v>0</v>
      </c>
      <c r="N871" s="50">
        <v>0</v>
      </c>
      <c r="O871" s="122">
        <v>0.03</v>
      </c>
      <c r="P871" s="50">
        <v>0</v>
      </c>
      <c r="Q871" s="50">
        <v>0</v>
      </c>
      <c r="R871" s="101">
        <v>3.5000000000000003E-2</v>
      </c>
      <c r="S871" s="50">
        <v>0</v>
      </c>
      <c r="T871" s="50">
        <v>0</v>
      </c>
    </row>
    <row r="872" spans="1:20" ht="15.75" x14ac:dyDescent="0.25">
      <c r="A872" s="76"/>
      <c r="B872" s="46">
        <v>1</v>
      </c>
      <c r="C872" s="47">
        <v>6</v>
      </c>
      <c r="D872" s="47">
        <v>1</v>
      </c>
      <c r="E872" s="48">
        <v>2</v>
      </c>
      <c r="F872" s="42">
        <v>3</v>
      </c>
      <c r="G872" s="42">
        <v>1</v>
      </c>
      <c r="H872" s="42">
        <v>2</v>
      </c>
      <c r="I872" s="42"/>
      <c r="J872" s="49" t="s">
        <v>685</v>
      </c>
      <c r="K872" s="50">
        <v>0</v>
      </c>
      <c r="L872" s="50">
        <v>0</v>
      </c>
      <c r="M872" s="50">
        <v>0</v>
      </c>
      <c r="N872" s="50">
        <v>0</v>
      </c>
      <c r="O872" s="122">
        <v>0.03</v>
      </c>
      <c r="P872" s="50">
        <v>0</v>
      </c>
      <c r="Q872" s="50">
        <v>0</v>
      </c>
      <c r="R872" s="101">
        <v>3.5000000000000003E-2</v>
      </c>
      <c r="S872" s="50">
        <v>0</v>
      </c>
      <c r="T872" s="50">
        <v>0</v>
      </c>
    </row>
    <row r="873" spans="1:20" ht="15.75" x14ac:dyDescent="0.25">
      <c r="A873" s="76"/>
      <c r="B873" s="46">
        <v>1</v>
      </c>
      <c r="C873" s="47">
        <v>6</v>
      </c>
      <c r="D873" s="47">
        <v>1</v>
      </c>
      <c r="E873" s="48">
        <v>2</v>
      </c>
      <c r="F873" s="42">
        <v>3</v>
      </c>
      <c r="G873" s="42">
        <v>1</v>
      </c>
      <c r="H873" s="42">
        <v>3</v>
      </c>
      <c r="I873" s="42"/>
      <c r="J873" s="49" t="s">
        <v>686</v>
      </c>
      <c r="K873" s="50">
        <v>0</v>
      </c>
      <c r="L873" s="50">
        <v>0</v>
      </c>
      <c r="M873" s="50">
        <v>0</v>
      </c>
      <c r="N873" s="50">
        <v>0</v>
      </c>
      <c r="O873" s="122">
        <v>0.03</v>
      </c>
      <c r="P873" s="50">
        <v>0</v>
      </c>
      <c r="Q873" s="50">
        <v>0</v>
      </c>
      <c r="R873" s="101">
        <v>3.5000000000000003E-2</v>
      </c>
      <c r="S873" s="50">
        <v>0</v>
      </c>
      <c r="T873" s="50">
        <v>0</v>
      </c>
    </row>
    <row r="874" spans="1:20" ht="15.75" x14ac:dyDescent="0.25">
      <c r="A874" s="76"/>
      <c r="B874" s="46">
        <v>1</v>
      </c>
      <c r="C874" s="47">
        <v>6</v>
      </c>
      <c r="D874" s="47">
        <v>1</v>
      </c>
      <c r="E874" s="48">
        <v>2</v>
      </c>
      <c r="F874" s="42">
        <v>3</v>
      </c>
      <c r="G874" s="42">
        <v>1</v>
      </c>
      <c r="H874" s="42">
        <v>4</v>
      </c>
      <c r="I874" s="42"/>
      <c r="J874" s="49" t="s">
        <v>687</v>
      </c>
      <c r="K874" s="50">
        <v>0</v>
      </c>
      <c r="L874" s="50">
        <v>0</v>
      </c>
      <c r="M874" s="50">
        <v>0</v>
      </c>
      <c r="N874" s="50">
        <v>0</v>
      </c>
      <c r="O874" s="122">
        <v>0.03</v>
      </c>
      <c r="P874" s="50">
        <v>0</v>
      </c>
      <c r="Q874" s="50">
        <v>0</v>
      </c>
      <c r="R874" s="101">
        <v>3.5000000000000003E-2</v>
      </c>
      <c r="S874" s="50">
        <v>0</v>
      </c>
      <c r="T874" s="50">
        <v>0</v>
      </c>
    </row>
    <row r="875" spans="1:20" ht="15.75" x14ac:dyDescent="0.25">
      <c r="A875" s="76"/>
      <c r="B875" s="46">
        <v>1</v>
      </c>
      <c r="C875" s="47">
        <v>6</v>
      </c>
      <c r="D875" s="47">
        <v>1</v>
      </c>
      <c r="E875" s="48">
        <v>2</v>
      </c>
      <c r="F875" s="42">
        <v>3</v>
      </c>
      <c r="G875" s="42">
        <v>1</v>
      </c>
      <c r="H875" s="42">
        <v>5</v>
      </c>
      <c r="I875" s="42"/>
      <c r="J875" s="49" t="s">
        <v>688</v>
      </c>
      <c r="K875" s="50">
        <v>0</v>
      </c>
      <c r="L875" s="50">
        <v>0</v>
      </c>
      <c r="M875" s="50">
        <v>0</v>
      </c>
      <c r="N875" s="50">
        <v>0</v>
      </c>
      <c r="O875" s="122">
        <v>0.03</v>
      </c>
      <c r="P875" s="50">
        <v>0</v>
      </c>
      <c r="Q875" s="50">
        <v>0</v>
      </c>
      <c r="R875" s="101">
        <v>3.5000000000000003E-2</v>
      </c>
      <c r="S875" s="50">
        <v>0</v>
      </c>
      <c r="T875" s="50">
        <v>0</v>
      </c>
    </row>
    <row r="876" spans="1:20" ht="15.75" x14ac:dyDescent="0.25">
      <c r="A876" s="76"/>
      <c r="B876" s="46">
        <v>1</v>
      </c>
      <c r="C876" s="47">
        <v>6</v>
      </c>
      <c r="D876" s="47">
        <v>1</v>
      </c>
      <c r="E876" s="48">
        <v>2</v>
      </c>
      <c r="F876" s="42">
        <v>3</v>
      </c>
      <c r="G876" s="42">
        <v>1</v>
      </c>
      <c r="H876" s="42">
        <v>6</v>
      </c>
      <c r="I876" s="42"/>
      <c r="J876" s="49" t="s">
        <v>689</v>
      </c>
      <c r="K876" s="50">
        <v>0</v>
      </c>
      <c r="L876" s="50">
        <v>0</v>
      </c>
      <c r="M876" s="50">
        <v>0</v>
      </c>
      <c r="N876" s="50">
        <v>0</v>
      </c>
      <c r="O876" s="122">
        <v>0.03</v>
      </c>
      <c r="P876" s="50">
        <v>0</v>
      </c>
      <c r="Q876" s="50">
        <v>0</v>
      </c>
      <c r="R876" s="101">
        <v>3.5000000000000003E-2</v>
      </c>
      <c r="S876" s="50">
        <v>0</v>
      </c>
      <c r="T876" s="50">
        <v>0</v>
      </c>
    </row>
    <row r="877" spans="1:20" ht="15.75" x14ac:dyDescent="0.25">
      <c r="A877" s="76"/>
      <c r="B877" s="46">
        <v>1</v>
      </c>
      <c r="C877" s="47">
        <v>6</v>
      </c>
      <c r="D877" s="47">
        <v>1</v>
      </c>
      <c r="E877" s="48">
        <v>2</v>
      </c>
      <c r="F877" s="42">
        <v>3</v>
      </c>
      <c r="G877" s="42">
        <v>1</v>
      </c>
      <c r="H877" s="42">
        <v>7</v>
      </c>
      <c r="I877" s="42"/>
      <c r="J877" s="49" t="s">
        <v>690</v>
      </c>
      <c r="K877" s="50">
        <v>0</v>
      </c>
      <c r="L877" s="50">
        <v>0</v>
      </c>
      <c r="M877" s="50">
        <v>0</v>
      </c>
      <c r="N877" s="50">
        <v>0</v>
      </c>
      <c r="O877" s="122">
        <v>0.03</v>
      </c>
      <c r="P877" s="50">
        <v>0</v>
      </c>
      <c r="Q877" s="50">
        <v>0</v>
      </c>
      <c r="R877" s="101">
        <v>3.5000000000000003E-2</v>
      </c>
      <c r="S877" s="50">
        <v>0</v>
      </c>
      <c r="T877" s="50">
        <v>0</v>
      </c>
    </row>
    <row r="878" spans="1:20" ht="15.75" x14ac:dyDescent="0.25">
      <c r="A878" s="76"/>
      <c r="B878" s="46">
        <v>1</v>
      </c>
      <c r="C878" s="47">
        <v>6</v>
      </c>
      <c r="D878" s="47">
        <v>1</v>
      </c>
      <c r="E878" s="48">
        <v>2</v>
      </c>
      <c r="F878" s="42">
        <v>3</v>
      </c>
      <c r="G878" s="42">
        <v>1</v>
      </c>
      <c r="H878" s="42">
        <v>8</v>
      </c>
      <c r="I878" s="42"/>
      <c r="J878" s="49" t="s">
        <v>691</v>
      </c>
      <c r="K878" s="50">
        <v>0</v>
      </c>
      <c r="L878" s="50">
        <v>0</v>
      </c>
      <c r="M878" s="50">
        <v>0</v>
      </c>
      <c r="N878" s="50">
        <v>0</v>
      </c>
      <c r="O878" s="122">
        <v>0.03</v>
      </c>
      <c r="P878" s="50">
        <v>0</v>
      </c>
      <c r="Q878" s="50">
        <v>0</v>
      </c>
      <c r="R878" s="101">
        <v>3.5000000000000003E-2</v>
      </c>
      <c r="S878" s="50">
        <v>0</v>
      </c>
      <c r="T878" s="50">
        <v>0</v>
      </c>
    </row>
    <row r="879" spans="1:20" ht="15.75" x14ac:dyDescent="0.25">
      <c r="A879" s="76"/>
      <c r="B879" s="46">
        <v>1</v>
      </c>
      <c r="C879" s="47">
        <v>6</v>
      </c>
      <c r="D879" s="47">
        <v>1</v>
      </c>
      <c r="E879" s="48">
        <v>2</v>
      </c>
      <c r="F879" s="42">
        <v>3</v>
      </c>
      <c r="G879" s="42">
        <v>1</v>
      </c>
      <c r="H879" s="42">
        <v>9</v>
      </c>
      <c r="I879" s="42"/>
      <c r="J879" s="49" t="s">
        <v>692</v>
      </c>
      <c r="K879" s="50">
        <v>0</v>
      </c>
      <c r="L879" s="50">
        <v>0</v>
      </c>
      <c r="M879" s="50">
        <v>0</v>
      </c>
      <c r="N879" s="50">
        <v>0</v>
      </c>
      <c r="O879" s="122">
        <v>0.03</v>
      </c>
      <c r="P879" s="50">
        <v>0</v>
      </c>
      <c r="Q879" s="50">
        <v>0</v>
      </c>
      <c r="R879" s="101">
        <v>3.5000000000000003E-2</v>
      </c>
      <c r="S879" s="50">
        <v>0</v>
      </c>
      <c r="T879" s="50">
        <v>0</v>
      </c>
    </row>
    <row r="880" spans="1:20" ht="15.75" x14ac:dyDescent="0.25">
      <c r="A880" s="76"/>
      <c r="B880" s="46">
        <v>1</v>
      </c>
      <c r="C880" s="47">
        <v>6</v>
      </c>
      <c r="D880" s="47">
        <v>1</v>
      </c>
      <c r="E880" s="48">
        <v>2</v>
      </c>
      <c r="F880" s="42">
        <v>3</v>
      </c>
      <c r="G880" s="42">
        <v>1</v>
      </c>
      <c r="H880" s="42">
        <v>10</v>
      </c>
      <c r="I880" s="42"/>
      <c r="J880" s="49" t="s">
        <v>693</v>
      </c>
      <c r="K880" s="50">
        <v>0</v>
      </c>
      <c r="L880" s="50">
        <v>0</v>
      </c>
      <c r="M880" s="50">
        <v>0</v>
      </c>
      <c r="N880" s="50">
        <v>0</v>
      </c>
      <c r="O880" s="122">
        <v>0.03</v>
      </c>
      <c r="P880" s="50">
        <v>0</v>
      </c>
      <c r="Q880" s="50">
        <v>0</v>
      </c>
      <c r="R880" s="101">
        <v>3.5000000000000003E-2</v>
      </c>
      <c r="S880" s="50">
        <v>0</v>
      </c>
      <c r="T880" s="50">
        <v>0</v>
      </c>
    </row>
    <row r="881" spans="1:20" ht="15.75" x14ac:dyDescent="0.25">
      <c r="A881" s="76"/>
      <c r="B881" s="46">
        <v>1</v>
      </c>
      <c r="C881" s="47">
        <v>6</v>
      </c>
      <c r="D881" s="47">
        <v>1</v>
      </c>
      <c r="E881" s="48">
        <v>2</v>
      </c>
      <c r="F881" s="42">
        <v>3</v>
      </c>
      <c r="G881" s="42">
        <v>1</v>
      </c>
      <c r="H881" s="42">
        <v>11</v>
      </c>
      <c r="I881" s="42"/>
      <c r="J881" s="49" t="s">
        <v>694</v>
      </c>
      <c r="K881" s="50">
        <v>0</v>
      </c>
      <c r="L881" s="50">
        <v>0</v>
      </c>
      <c r="M881" s="50">
        <v>0</v>
      </c>
      <c r="N881" s="50">
        <v>0</v>
      </c>
      <c r="O881" s="122">
        <v>0.03</v>
      </c>
      <c r="P881" s="50">
        <v>0</v>
      </c>
      <c r="Q881" s="50">
        <v>0</v>
      </c>
      <c r="R881" s="101">
        <v>3.5000000000000003E-2</v>
      </c>
      <c r="S881" s="50">
        <v>0</v>
      </c>
      <c r="T881" s="50">
        <v>0</v>
      </c>
    </row>
    <row r="882" spans="1:20" ht="15" customHeight="1" x14ac:dyDescent="0.25">
      <c r="A882" s="76"/>
      <c r="B882" s="46">
        <v>1</v>
      </c>
      <c r="C882" s="47">
        <v>6</v>
      </c>
      <c r="D882" s="47">
        <v>1</v>
      </c>
      <c r="E882" s="48">
        <v>2</v>
      </c>
      <c r="F882" s="42">
        <v>3</v>
      </c>
      <c r="G882" s="42">
        <v>1</v>
      </c>
      <c r="H882" s="42">
        <v>12</v>
      </c>
      <c r="I882" s="42"/>
      <c r="J882" s="49" t="s">
        <v>695</v>
      </c>
      <c r="K882" s="50">
        <v>0</v>
      </c>
      <c r="L882" s="50">
        <v>0</v>
      </c>
      <c r="M882" s="50">
        <v>0</v>
      </c>
      <c r="N882" s="50">
        <v>0</v>
      </c>
      <c r="O882" s="122">
        <v>0.03</v>
      </c>
      <c r="P882" s="50">
        <v>0</v>
      </c>
      <c r="Q882" s="50">
        <v>0</v>
      </c>
      <c r="R882" s="101">
        <v>3.5000000000000003E-2</v>
      </c>
      <c r="S882" s="50">
        <v>0</v>
      </c>
      <c r="T882" s="50">
        <v>0</v>
      </c>
    </row>
    <row r="883" spans="1:20" ht="15.75" x14ac:dyDescent="0.25">
      <c r="A883" s="76"/>
      <c r="B883" s="46">
        <v>1</v>
      </c>
      <c r="C883" s="47">
        <v>6</v>
      </c>
      <c r="D883" s="47">
        <v>1</v>
      </c>
      <c r="E883" s="48">
        <v>2</v>
      </c>
      <c r="F883" s="42">
        <v>3</v>
      </c>
      <c r="G883" s="42">
        <v>1</v>
      </c>
      <c r="H883" s="42">
        <v>13</v>
      </c>
      <c r="I883" s="42"/>
      <c r="J883" s="49" t="s">
        <v>696</v>
      </c>
      <c r="K883" s="50">
        <v>0</v>
      </c>
      <c r="L883" s="50">
        <v>0</v>
      </c>
      <c r="M883" s="50">
        <v>0</v>
      </c>
      <c r="N883" s="50">
        <v>0</v>
      </c>
      <c r="O883" s="122">
        <v>0.03</v>
      </c>
      <c r="P883" s="50">
        <v>0</v>
      </c>
      <c r="Q883" s="50">
        <v>0</v>
      </c>
      <c r="R883" s="101">
        <v>3.5000000000000003E-2</v>
      </c>
      <c r="S883" s="50">
        <v>0</v>
      </c>
      <c r="T883" s="50">
        <v>0</v>
      </c>
    </row>
    <row r="884" spans="1:20" ht="15" customHeight="1" x14ac:dyDescent="0.25">
      <c r="A884" s="76"/>
      <c r="B884" s="46">
        <v>1</v>
      </c>
      <c r="C884" s="47">
        <v>6</v>
      </c>
      <c r="D884" s="47">
        <v>1</v>
      </c>
      <c r="E884" s="48">
        <v>2</v>
      </c>
      <c r="F884" s="42">
        <v>3</v>
      </c>
      <c r="G884" s="42">
        <v>1</v>
      </c>
      <c r="H884" s="42">
        <v>14</v>
      </c>
      <c r="I884" s="42"/>
      <c r="J884" s="49" t="s">
        <v>697</v>
      </c>
      <c r="K884" s="50">
        <v>0</v>
      </c>
      <c r="L884" s="50">
        <v>0</v>
      </c>
      <c r="M884" s="50">
        <v>0</v>
      </c>
      <c r="N884" s="50">
        <v>0</v>
      </c>
      <c r="O884" s="122">
        <v>0.03</v>
      </c>
      <c r="P884" s="50">
        <v>0</v>
      </c>
      <c r="Q884" s="50">
        <v>0</v>
      </c>
      <c r="R884" s="101">
        <v>3.5000000000000003E-2</v>
      </c>
      <c r="S884" s="50">
        <v>0</v>
      </c>
      <c r="T884" s="50">
        <v>0</v>
      </c>
    </row>
    <row r="885" spans="1:20" ht="15.75" x14ac:dyDescent="0.25">
      <c r="A885" s="76"/>
      <c r="B885" s="46">
        <v>1</v>
      </c>
      <c r="C885" s="47">
        <v>6</v>
      </c>
      <c r="D885" s="47">
        <v>1</v>
      </c>
      <c r="E885" s="48">
        <v>2</v>
      </c>
      <c r="F885" s="42">
        <v>3</v>
      </c>
      <c r="G885" s="42">
        <v>1</v>
      </c>
      <c r="H885" s="42">
        <v>15</v>
      </c>
      <c r="I885" s="42"/>
      <c r="J885" s="49" t="s">
        <v>698</v>
      </c>
      <c r="K885" s="50">
        <v>0</v>
      </c>
      <c r="L885" s="50">
        <v>0</v>
      </c>
      <c r="M885" s="50">
        <v>0</v>
      </c>
      <c r="N885" s="50">
        <v>0</v>
      </c>
      <c r="O885" s="122">
        <v>0.03</v>
      </c>
      <c r="P885" s="50">
        <v>0</v>
      </c>
      <c r="Q885" s="50">
        <v>0</v>
      </c>
      <c r="R885" s="101">
        <v>3.5000000000000003E-2</v>
      </c>
      <c r="S885" s="50">
        <v>0</v>
      </c>
      <c r="T885" s="50">
        <v>0</v>
      </c>
    </row>
    <row r="886" spans="1:20" ht="15" customHeight="1" x14ac:dyDescent="0.25">
      <c r="A886" s="76"/>
      <c r="B886" s="46">
        <v>1</v>
      </c>
      <c r="C886" s="47">
        <v>6</v>
      </c>
      <c r="D886" s="47">
        <v>1</v>
      </c>
      <c r="E886" s="48">
        <v>2</v>
      </c>
      <c r="F886" s="42">
        <v>3</v>
      </c>
      <c r="G886" s="42">
        <v>1</v>
      </c>
      <c r="H886" s="42">
        <v>16</v>
      </c>
      <c r="I886" s="42"/>
      <c r="J886" s="49" t="s">
        <v>699</v>
      </c>
      <c r="K886" s="50">
        <v>0</v>
      </c>
      <c r="L886" s="50">
        <v>0</v>
      </c>
      <c r="M886" s="50">
        <v>0</v>
      </c>
      <c r="N886" s="50">
        <v>0</v>
      </c>
      <c r="O886" s="122">
        <v>0.03</v>
      </c>
      <c r="P886" s="50">
        <v>0</v>
      </c>
      <c r="Q886" s="50">
        <v>0</v>
      </c>
      <c r="R886" s="101">
        <v>3.5000000000000003E-2</v>
      </c>
      <c r="S886" s="50">
        <v>0</v>
      </c>
      <c r="T886" s="50">
        <v>0</v>
      </c>
    </row>
    <row r="887" spans="1:20" ht="15.75" x14ac:dyDescent="0.25">
      <c r="A887" s="76"/>
      <c r="B887" s="46">
        <v>1</v>
      </c>
      <c r="C887" s="47">
        <v>6</v>
      </c>
      <c r="D887" s="47">
        <v>1</v>
      </c>
      <c r="E887" s="48">
        <v>2</v>
      </c>
      <c r="F887" s="42">
        <v>3</v>
      </c>
      <c r="G887" s="42">
        <v>1</v>
      </c>
      <c r="H887" s="42">
        <v>17</v>
      </c>
      <c r="I887" s="42"/>
      <c r="J887" s="49" t="s">
        <v>700</v>
      </c>
      <c r="K887" s="50">
        <v>0</v>
      </c>
      <c r="L887" s="50">
        <v>0</v>
      </c>
      <c r="M887" s="50">
        <v>0</v>
      </c>
      <c r="N887" s="50">
        <v>0</v>
      </c>
      <c r="O887" s="122">
        <v>0.03</v>
      </c>
      <c r="P887" s="50">
        <v>0</v>
      </c>
      <c r="Q887" s="50">
        <v>0</v>
      </c>
      <c r="R887" s="101">
        <v>3.5000000000000003E-2</v>
      </c>
      <c r="S887" s="50">
        <v>0</v>
      </c>
      <c r="T887" s="50">
        <v>0</v>
      </c>
    </row>
    <row r="888" spans="1:20" ht="15" customHeight="1" x14ac:dyDescent="0.25">
      <c r="A888" s="76"/>
      <c r="B888" s="46">
        <v>1</v>
      </c>
      <c r="C888" s="47">
        <v>6</v>
      </c>
      <c r="D888" s="47">
        <v>1</v>
      </c>
      <c r="E888" s="48">
        <v>2</v>
      </c>
      <c r="F888" s="42">
        <v>3</v>
      </c>
      <c r="G888" s="42">
        <v>1</v>
      </c>
      <c r="H888" s="42">
        <v>18</v>
      </c>
      <c r="I888" s="42"/>
      <c r="J888" s="49" t="s">
        <v>701</v>
      </c>
      <c r="K888" s="50">
        <v>0</v>
      </c>
      <c r="L888" s="50">
        <v>0</v>
      </c>
      <c r="M888" s="50">
        <v>0</v>
      </c>
      <c r="N888" s="50">
        <v>0</v>
      </c>
      <c r="O888" s="122">
        <v>0.03</v>
      </c>
      <c r="P888" s="50">
        <v>0</v>
      </c>
      <c r="Q888" s="50">
        <v>0</v>
      </c>
      <c r="R888" s="101">
        <v>3.5000000000000003E-2</v>
      </c>
      <c r="S888" s="50">
        <v>0</v>
      </c>
      <c r="T888" s="50">
        <v>0</v>
      </c>
    </row>
    <row r="889" spans="1:20" ht="15.75" x14ac:dyDescent="0.25">
      <c r="A889" s="76"/>
      <c r="B889" s="46">
        <v>1</v>
      </c>
      <c r="C889" s="47">
        <v>6</v>
      </c>
      <c r="D889" s="47">
        <v>1</v>
      </c>
      <c r="E889" s="48">
        <v>2</v>
      </c>
      <c r="F889" s="42">
        <v>3</v>
      </c>
      <c r="G889" s="42">
        <v>1</v>
      </c>
      <c r="H889" s="42">
        <v>19</v>
      </c>
      <c r="I889" s="42"/>
      <c r="J889" s="49" t="s">
        <v>702</v>
      </c>
      <c r="K889" s="50">
        <v>0</v>
      </c>
      <c r="L889" s="50">
        <v>0</v>
      </c>
      <c r="M889" s="50">
        <v>0</v>
      </c>
      <c r="N889" s="50">
        <v>0</v>
      </c>
      <c r="O889" s="122">
        <v>0.03</v>
      </c>
      <c r="P889" s="50">
        <v>0</v>
      </c>
      <c r="Q889" s="50">
        <v>0</v>
      </c>
      <c r="R889" s="101">
        <v>3.5000000000000003E-2</v>
      </c>
      <c r="S889" s="50">
        <v>0</v>
      </c>
      <c r="T889" s="50">
        <v>0</v>
      </c>
    </row>
    <row r="890" spans="1:20" ht="15" customHeight="1" x14ac:dyDescent="0.25">
      <c r="A890" s="76"/>
      <c r="B890" s="46">
        <v>1</v>
      </c>
      <c r="C890" s="47">
        <v>6</v>
      </c>
      <c r="D890" s="47">
        <v>1</v>
      </c>
      <c r="E890" s="48">
        <v>2</v>
      </c>
      <c r="F890" s="42">
        <v>3</v>
      </c>
      <c r="G890" s="42">
        <v>1</v>
      </c>
      <c r="H890" s="42">
        <v>20</v>
      </c>
      <c r="I890" s="42"/>
      <c r="J890" s="49" t="s">
        <v>703</v>
      </c>
      <c r="K890" s="50">
        <v>0</v>
      </c>
      <c r="L890" s="50">
        <v>0</v>
      </c>
      <c r="M890" s="50">
        <v>0</v>
      </c>
      <c r="N890" s="50">
        <v>0</v>
      </c>
      <c r="O890" s="122">
        <v>0.03</v>
      </c>
      <c r="P890" s="50">
        <v>0</v>
      </c>
      <c r="Q890" s="50">
        <v>0</v>
      </c>
      <c r="R890" s="101">
        <v>3.5000000000000003E-2</v>
      </c>
      <c r="S890" s="50">
        <v>0</v>
      </c>
      <c r="T890" s="50">
        <v>0</v>
      </c>
    </row>
    <row r="891" spans="1:20" ht="15" customHeight="1" x14ac:dyDescent="0.25">
      <c r="A891" s="76"/>
      <c r="B891" s="46">
        <v>1</v>
      </c>
      <c r="C891" s="47">
        <v>6</v>
      </c>
      <c r="D891" s="47">
        <v>1</v>
      </c>
      <c r="E891" s="48">
        <v>2</v>
      </c>
      <c r="F891" s="42">
        <v>3</v>
      </c>
      <c r="G891" s="42">
        <v>1</v>
      </c>
      <c r="H891" s="42">
        <v>21</v>
      </c>
      <c r="I891" s="42"/>
      <c r="J891" s="49" t="s">
        <v>704</v>
      </c>
      <c r="K891" s="50">
        <v>0</v>
      </c>
      <c r="L891" s="50">
        <v>0</v>
      </c>
      <c r="M891" s="50">
        <v>0</v>
      </c>
      <c r="N891" s="50">
        <v>0</v>
      </c>
      <c r="O891" s="122">
        <v>0.03</v>
      </c>
      <c r="P891" s="50">
        <v>0</v>
      </c>
      <c r="Q891" s="50">
        <v>0</v>
      </c>
      <c r="R891" s="101">
        <v>3.5000000000000003E-2</v>
      </c>
      <c r="S891" s="50">
        <v>0</v>
      </c>
      <c r="T891" s="50">
        <v>0</v>
      </c>
    </row>
    <row r="892" spans="1:20" ht="15.75" x14ac:dyDescent="0.25">
      <c r="A892" s="76"/>
      <c r="B892" s="46">
        <v>1</v>
      </c>
      <c r="C892" s="47">
        <v>6</v>
      </c>
      <c r="D892" s="47">
        <v>1</v>
      </c>
      <c r="E892" s="48">
        <v>2</v>
      </c>
      <c r="F892" s="42">
        <v>3</v>
      </c>
      <c r="G892" s="42">
        <v>1</v>
      </c>
      <c r="H892" s="42">
        <v>22</v>
      </c>
      <c r="I892" s="42"/>
      <c r="J892" s="49" t="s">
        <v>705</v>
      </c>
      <c r="K892" s="50">
        <v>0</v>
      </c>
      <c r="L892" s="50">
        <v>0</v>
      </c>
      <c r="M892" s="50">
        <v>0</v>
      </c>
      <c r="N892" s="50">
        <v>0</v>
      </c>
      <c r="O892" s="122">
        <v>0.03</v>
      </c>
      <c r="P892" s="50">
        <v>0</v>
      </c>
      <c r="Q892" s="50">
        <v>0</v>
      </c>
      <c r="R892" s="101">
        <v>3.5000000000000003E-2</v>
      </c>
      <c r="S892" s="50">
        <v>0</v>
      </c>
      <c r="T892" s="50">
        <v>0</v>
      </c>
    </row>
    <row r="893" spans="1:20" ht="15" customHeight="1" x14ac:dyDescent="0.25">
      <c r="A893" s="76"/>
      <c r="B893" s="46">
        <v>1</v>
      </c>
      <c r="C893" s="47">
        <v>6</v>
      </c>
      <c r="D893" s="47">
        <v>1</v>
      </c>
      <c r="E893" s="48">
        <v>2</v>
      </c>
      <c r="F893" s="42">
        <v>3</v>
      </c>
      <c r="G893" s="42">
        <v>1</v>
      </c>
      <c r="H893" s="42">
        <v>23</v>
      </c>
      <c r="I893" s="42"/>
      <c r="J893" s="49" t="s">
        <v>706</v>
      </c>
      <c r="K893" s="50">
        <v>0</v>
      </c>
      <c r="L893" s="50">
        <v>0</v>
      </c>
      <c r="M893" s="50">
        <v>0</v>
      </c>
      <c r="N893" s="50">
        <v>0</v>
      </c>
      <c r="O893" s="122">
        <v>0.03</v>
      </c>
      <c r="P893" s="50">
        <v>0</v>
      </c>
      <c r="Q893" s="50">
        <v>0</v>
      </c>
      <c r="R893" s="101">
        <v>3.5000000000000003E-2</v>
      </c>
      <c r="S893" s="50">
        <v>0</v>
      </c>
      <c r="T893" s="50">
        <v>0</v>
      </c>
    </row>
    <row r="894" spans="1:20" ht="15.75" x14ac:dyDescent="0.25">
      <c r="A894" s="76"/>
      <c r="B894" s="46">
        <v>1</v>
      </c>
      <c r="C894" s="47">
        <v>6</v>
      </c>
      <c r="D894" s="47">
        <v>1</v>
      </c>
      <c r="E894" s="48">
        <v>2</v>
      </c>
      <c r="F894" s="42">
        <v>3</v>
      </c>
      <c r="G894" s="42">
        <v>1</v>
      </c>
      <c r="H894" s="42">
        <v>24</v>
      </c>
      <c r="I894" s="42"/>
      <c r="J894" s="49" t="s">
        <v>707</v>
      </c>
      <c r="K894" s="50">
        <v>0</v>
      </c>
      <c r="L894" s="50">
        <v>0</v>
      </c>
      <c r="M894" s="50">
        <v>0</v>
      </c>
      <c r="N894" s="50">
        <v>0</v>
      </c>
      <c r="O894" s="122">
        <v>0.03</v>
      </c>
      <c r="P894" s="50">
        <v>0</v>
      </c>
      <c r="Q894" s="50">
        <v>0</v>
      </c>
      <c r="R894" s="101">
        <v>3.5000000000000003E-2</v>
      </c>
      <c r="S894" s="50">
        <v>0</v>
      </c>
      <c r="T894" s="50">
        <v>0</v>
      </c>
    </row>
    <row r="895" spans="1:20" ht="15" customHeight="1" x14ac:dyDescent="0.25">
      <c r="A895" s="76"/>
      <c r="B895" s="46">
        <v>1</v>
      </c>
      <c r="C895" s="47">
        <v>6</v>
      </c>
      <c r="D895" s="47">
        <v>1</v>
      </c>
      <c r="E895" s="48">
        <v>2</v>
      </c>
      <c r="F895" s="42">
        <v>3</v>
      </c>
      <c r="G895" s="42">
        <v>1</v>
      </c>
      <c r="H895" s="42">
        <v>25</v>
      </c>
      <c r="I895" s="42"/>
      <c r="J895" s="49" t="s">
        <v>708</v>
      </c>
      <c r="K895" s="50">
        <v>0</v>
      </c>
      <c r="L895" s="50">
        <v>0</v>
      </c>
      <c r="M895" s="50">
        <v>0</v>
      </c>
      <c r="N895" s="50">
        <v>0</v>
      </c>
      <c r="O895" s="122">
        <v>0.03</v>
      </c>
      <c r="P895" s="50">
        <v>0</v>
      </c>
      <c r="Q895" s="50">
        <v>0</v>
      </c>
      <c r="R895" s="101">
        <v>3.5000000000000003E-2</v>
      </c>
      <c r="S895" s="50">
        <v>0</v>
      </c>
      <c r="T895" s="50">
        <v>0</v>
      </c>
    </row>
    <row r="896" spans="1:20" ht="15.75" x14ac:dyDescent="0.25">
      <c r="A896" s="76"/>
      <c r="B896" s="46">
        <v>1</v>
      </c>
      <c r="C896" s="47">
        <v>6</v>
      </c>
      <c r="D896" s="47">
        <v>1</v>
      </c>
      <c r="E896" s="48">
        <v>2</v>
      </c>
      <c r="F896" s="42">
        <v>3</v>
      </c>
      <c r="G896" s="42">
        <v>1</v>
      </c>
      <c r="H896" s="42">
        <v>26</v>
      </c>
      <c r="I896" s="42"/>
      <c r="J896" s="49" t="s">
        <v>709</v>
      </c>
      <c r="K896" s="50">
        <v>0</v>
      </c>
      <c r="L896" s="50">
        <v>0</v>
      </c>
      <c r="M896" s="50">
        <v>0</v>
      </c>
      <c r="N896" s="50">
        <v>0</v>
      </c>
      <c r="O896" s="122">
        <v>0.03</v>
      </c>
      <c r="P896" s="50">
        <v>0</v>
      </c>
      <c r="Q896" s="50">
        <v>0</v>
      </c>
      <c r="R896" s="101">
        <v>3.5000000000000003E-2</v>
      </c>
      <c r="S896" s="50">
        <v>0</v>
      </c>
      <c r="T896" s="50">
        <v>0</v>
      </c>
    </row>
    <row r="897" spans="1:20" ht="15.75" x14ac:dyDescent="0.25">
      <c r="A897" s="76"/>
      <c r="B897" s="46">
        <v>1</v>
      </c>
      <c r="C897" s="47">
        <v>6</v>
      </c>
      <c r="D897" s="47">
        <v>1</v>
      </c>
      <c r="E897" s="48">
        <v>2</v>
      </c>
      <c r="F897" s="42">
        <v>3</v>
      </c>
      <c r="G897" s="42">
        <v>1</v>
      </c>
      <c r="H897" s="42">
        <v>27</v>
      </c>
      <c r="I897" s="42"/>
      <c r="J897" s="49" t="s">
        <v>710</v>
      </c>
      <c r="K897" s="50">
        <v>0</v>
      </c>
      <c r="L897" s="50">
        <v>0</v>
      </c>
      <c r="M897" s="50">
        <v>0</v>
      </c>
      <c r="N897" s="50">
        <v>0</v>
      </c>
      <c r="O897" s="122">
        <v>0.03</v>
      </c>
      <c r="P897" s="50">
        <v>0</v>
      </c>
      <c r="Q897" s="50">
        <v>0</v>
      </c>
      <c r="R897" s="101">
        <v>3.5000000000000003E-2</v>
      </c>
      <c r="S897" s="50">
        <v>0</v>
      </c>
      <c r="T897" s="50">
        <v>0</v>
      </c>
    </row>
    <row r="898" spans="1:20" ht="15.75" x14ac:dyDescent="0.25">
      <c r="A898" s="76"/>
      <c r="B898" s="46">
        <v>1</v>
      </c>
      <c r="C898" s="47">
        <v>6</v>
      </c>
      <c r="D898" s="47">
        <v>1</v>
      </c>
      <c r="E898" s="48">
        <v>2</v>
      </c>
      <c r="F898" s="42">
        <v>3</v>
      </c>
      <c r="G898" s="42">
        <v>1</v>
      </c>
      <c r="H898" s="42">
        <v>28</v>
      </c>
      <c r="I898" s="42"/>
      <c r="J898" s="49" t="s">
        <v>711</v>
      </c>
      <c r="K898" s="50">
        <v>0</v>
      </c>
      <c r="L898" s="50">
        <v>0</v>
      </c>
      <c r="M898" s="50">
        <v>0</v>
      </c>
      <c r="N898" s="50">
        <v>0</v>
      </c>
      <c r="O898" s="122">
        <v>0.03</v>
      </c>
      <c r="P898" s="50">
        <v>0</v>
      </c>
      <c r="Q898" s="50">
        <v>0</v>
      </c>
      <c r="R898" s="101">
        <v>3.5000000000000003E-2</v>
      </c>
      <c r="S898" s="50">
        <v>0</v>
      </c>
      <c r="T898" s="50">
        <v>0</v>
      </c>
    </row>
    <row r="899" spans="1:20" ht="15" customHeight="1" x14ac:dyDescent="0.25">
      <c r="A899" s="76"/>
      <c r="B899" s="46">
        <v>1</v>
      </c>
      <c r="C899" s="47">
        <v>6</v>
      </c>
      <c r="D899" s="47">
        <v>1</v>
      </c>
      <c r="E899" s="48">
        <v>2</v>
      </c>
      <c r="F899" s="42">
        <v>3</v>
      </c>
      <c r="G899" s="42">
        <v>1</v>
      </c>
      <c r="H899" s="42">
        <v>29</v>
      </c>
      <c r="I899" s="42"/>
      <c r="J899" s="49" t="s">
        <v>712</v>
      </c>
      <c r="K899" s="50">
        <v>0</v>
      </c>
      <c r="L899" s="50">
        <v>0</v>
      </c>
      <c r="M899" s="50">
        <v>0</v>
      </c>
      <c r="N899" s="50">
        <v>0</v>
      </c>
      <c r="O899" s="122">
        <v>0.03</v>
      </c>
      <c r="P899" s="50">
        <v>0</v>
      </c>
      <c r="Q899" s="50">
        <v>0</v>
      </c>
      <c r="R899" s="101">
        <v>3.5000000000000003E-2</v>
      </c>
      <c r="S899" s="50">
        <v>0</v>
      </c>
      <c r="T899" s="50">
        <v>0</v>
      </c>
    </row>
    <row r="900" spans="1:20" ht="15.75" x14ac:dyDescent="0.25">
      <c r="A900" s="76"/>
      <c r="B900" s="46">
        <v>1</v>
      </c>
      <c r="C900" s="47">
        <v>6</v>
      </c>
      <c r="D900" s="47">
        <v>1</v>
      </c>
      <c r="E900" s="48">
        <v>2</v>
      </c>
      <c r="F900" s="42">
        <v>3</v>
      </c>
      <c r="G900" s="42">
        <v>1</v>
      </c>
      <c r="H900" s="42">
        <v>30</v>
      </c>
      <c r="I900" s="42"/>
      <c r="J900" s="49" t="s">
        <v>713</v>
      </c>
      <c r="K900" s="50">
        <v>0</v>
      </c>
      <c r="L900" s="50">
        <v>0</v>
      </c>
      <c r="M900" s="50">
        <v>0</v>
      </c>
      <c r="N900" s="50">
        <v>0</v>
      </c>
      <c r="O900" s="122">
        <v>0.03</v>
      </c>
      <c r="P900" s="50">
        <v>0</v>
      </c>
      <c r="Q900" s="50">
        <v>0</v>
      </c>
      <c r="R900" s="101">
        <v>3.5000000000000003E-2</v>
      </c>
      <c r="S900" s="50">
        <v>0</v>
      </c>
      <c r="T900" s="50">
        <v>0</v>
      </c>
    </row>
    <row r="901" spans="1:20" ht="15" customHeight="1" x14ac:dyDescent="0.25">
      <c r="A901" s="76"/>
      <c r="B901" s="46">
        <v>1</v>
      </c>
      <c r="C901" s="47">
        <v>6</v>
      </c>
      <c r="D901" s="47">
        <v>1</v>
      </c>
      <c r="E901" s="48">
        <v>2</v>
      </c>
      <c r="F901" s="42">
        <v>3</v>
      </c>
      <c r="G901" s="42">
        <v>1</v>
      </c>
      <c r="H901" s="42">
        <v>31</v>
      </c>
      <c r="I901" s="42"/>
      <c r="J901" s="49" t="s">
        <v>714</v>
      </c>
      <c r="K901" s="50">
        <v>0</v>
      </c>
      <c r="L901" s="50">
        <v>0</v>
      </c>
      <c r="M901" s="50">
        <v>0</v>
      </c>
      <c r="N901" s="50">
        <v>0</v>
      </c>
      <c r="O901" s="122">
        <v>0.03</v>
      </c>
      <c r="P901" s="50">
        <v>0</v>
      </c>
      <c r="Q901" s="50">
        <v>0</v>
      </c>
      <c r="R901" s="101">
        <v>3.5000000000000003E-2</v>
      </c>
      <c r="S901" s="50">
        <v>0</v>
      </c>
      <c r="T901" s="50">
        <v>0</v>
      </c>
    </row>
    <row r="902" spans="1:20" ht="15.75" x14ac:dyDescent="0.25">
      <c r="A902" s="76"/>
      <c r="B902" s="46">
        <v>1</v>
      </c>
      <c r="C902" s="47">
        <v>6</v>
      </c>
      <c r="D902" s="47">
        <v>1</v>
      </c>
      <c r="E902" s="48">
        <v>2</v>
      </c>
      <c r="F902" s="42">
        <v>3</v>
      </c>
      <c r="G902" s="42">
        <v>1</v>
      </c>
      <c r="H902" s="42">
        <v>32</v>
      </c>
      <c r="I902" s="42"/>
      <c r="J902" s="49" t="s">
        <v>715</v>
      </c>
      <c r="K902" s="50">
        <v>0</v>
      </c>
      <c r="L902" s="50">
        <v>0</v>
      </c>
      <c r="M902" s="50">
        <v>0</v>
      </c>
      <c r="N902" s="50">
        <v>0</v>
      </c>
      <c r="O902" s="122">
        <v>0.03</v>
      </c>
      <c r="P902" s="50">
        <v>0</v>
      </c>
      <c r="Q902" s="50">
        <v>0</v>
      </c>
      <c r="R902" s="101">
        <v>3.5000000000000003E-2</v>
      </c>
      <c r="S902" s="50">
        <v>0</v>
      </c>
      <c r="T902" s="50">
        <v>0</v>
      </c>
    </row>
    <row r="903" spans="1:20" ht="15" customHeight="1" x14ac:dyDescent="0.25">
      <c r="A903" s="76"/>
      <c r="B903" s="46">
        <v>1</v>
      </c>
      <c r="C903" s="47">
        <v>6</v>
      </c>
      <c r="D903" s="47">
        <v>1</v>
      </c>
      <c r="E903" s="48">
        <v>2</v>
      </c>
      <c r="F903" s="42">
        <v>3</v>
      </c>
      <c r="G903" s="42">
        <v>1</v>
      </c>
      <c r="H903" s="42">
        <v>33</v>
      </c>
      <c r="I903" s="42"/>
      <c r="J903" s="49" t="s">
        <v>716</v>
      </c>
      <c r="K903" s="50">
        <v>0</v>
      </c>
      <c r="L903" s="50">
        <v>0</v>
      </c>
      <c r="M903" s="50">
        <v>0</v>
      </c>
      <c r="N903" s="50">
        <v>0</v>
      </c>
      <c r="O903" s="122">
        <v>0.03</v>
      </c>
      <c r="P903" s="50">
        <v>0</v>
      </c>
      <c r="Q903" s="50">
        <v>0</v>
      </c>
      <c r="R903" s="101">
        <v>3.5000000000000003E-2</v>
      </c>
      <c r="S903" s="50">
        <v>0</v>
      </c>
      <c r="T903" s="50">
        <v>0</v>
      </c>
    </row>
    <row r="904" spans="1:20" ht="15.75" x14ac:dyDescent="0.25">
      <c r="A904" s="76"/>
      <c r="B904" s="46">
        <v>1</v>
      </c>
      <c r="C904" s="47">
        <v>6</v>
      </c>
      <c r="D904" s="47">
        <v>1</v>
      </c>
      <c r="E904" s="48">
        <v>2</v>
      </c>
      <c r="F904" s="42">
        <v>3</v>
      </c>
      <c r="G904" s="42">
        <v>1</v>
      </c>
      <c r="H904" s="42">
        <v>34</v>
      </c>
      <c r="I904" s="42"/>
      <c r="J904" s="49" t="s">
        <v>717</v>
      </c>
      <c r="K904" s="50">
        <v>0</v>
      </c>
      <c r="L904" s="50">
        <v>0</v>
      </c>
      <c r="M904" s="50">
        <v>0</v>
      </c>
      <c r="N904" s="50">
        <v>0</v>
      </c>
      <c r="O904" s="122">
        <v>0.03</v>
      </c>
      <c r="P904" s="50">
        <v>0</v>
      </c>
      <c r="Q904" s="50">
        <v>0</v>
      </c>
      <c r="R904" s="101">
        <v>3.5000000000000003E-2</v>
      </c>
      <c r="S904" s="50">
        <v>0</v>
      </c>
      <c r="T904" s="50">
        <v>0</v>
      </c>
    </row>
    <row r="905" spans="1:20" ht="15" customHeight="1" x14ac:dyDescent="0.25">
      <c r="A905" s="76"/>
      <c r="B905" s="46">
        <v>1</v>
      </c>
      <c r="C905" s="47">
        <v>6</v>
      </c>
      <c r="D905" s="47">
        <v>1</v>
      </c>
      <c r="E905" s="48">
        <v>2</v>
      </c>
      <c r="F905" s="42">
        <v>3</v>
      </c>
      <c r="G905" s="42">
        <v>1</v>
      </c>
      <c r="H905" s="42">
        <v>35</v>
      </c>
      <c r="I905" s="42"/>
      <c r="J905" s="49" t="s">
        <v>718</v>
      </c>
      <c r="K905" s="50">
        <v>302.10000000000002</v>
      </c>
      <c r="L905" s="50">
        <v>271.43</v>
      </c>
      <c r="M905" s="50">
        <v>542.85</v>
      </c>
      <c r="N905" s="50">
        <v>1116.3800000000001</v>
      </c>
      <c r="O905" s="122">
        <v>0.03</v>
      </c>
      <c r="P905" s="50">
        <v>33.49</v>
      </c>
      <c r="Q905" s="50">
        <v>1149.8700000000001</v>
      </c>
      <c r="R905" s="101">
        <v>3.5000000000000003E-2</v>
      </c>
      <c r="S905" s="50">
        <v>40.24</v>
      </c>
      <c r="T905" s="50">
        <v>1190.1100000000001</v>
      </c>
    </row>
    <row r="906" spans="1:20" ht="15.75" x14ac:dyDescent="0.25">
      <c r="A906" s="76"/>
      <c r="B906" s="46">
        <v>1</v>
      </c>
      <c r="C906" s="47">
        <v>6</v>
      </c>
      <c r="D906" s="47">
        <v>1</v>
      </c>
      <c r="E906" s="48">
        <v>2</v>
      </c>
      <c r="F906" s="42">
        <v>3</v>
      </c>
      <c r="G906" s="42">
        <v>1</v>
      </c>
      <c r="H906" s="42">
        <v>36</v>
      </c>
      <c r="I906" s="42"/>
      <c r="J906" s="49" t="s">
        <v>719</v>
      </c>
      <c r="K906" s="50">
        <v>0</v>
      </c>
      <c r="L906" s="50">
        <v>0</v>
      </c>
      <c r="M906" s="50">
        <v>0</v>
      </c>
      <c r="N906" s="50">
        <v>0</v>
      </c>
      <c r="O906" s="122">
        <v>0.03</v>
      </c>
      <c r="P906" s="50">
        <v>0</v>
      </c>
      <c r="Q906" s="50">
        <v>0</v>
      </c>
      <c r="R906" s="101">
        <v>3.5000000000000003E-2</v>
      </c>
      <c r="S906" s="50">
        <v>0</v>
      </c>
      <c r="T906" s="50">
        <v>0</v>
      </c>
    </row>
    <row r="907" spans="1:20" ht="15" customHeight="1" x14ac:dyDescent="0.25">
      <c r="A907" s="76"/>
      <c r="B907" s="46">
        <v>1</v>
      </c>
      <c r="C907" s="47">
        <v>6</v>
      </c>
      <c r="D907" s="47">
        <v>1</v>
      </c>
      <c r="E907" s="48">
        <v>2</v>
      </c>
      <c r="F907" s="42">
        <v>3</v>
      </c>
      <c r="G907" s="42">
        <v>1</v>
      </c>
      <c r="H907" s="42">
        <v>37</v>
      </c>
      <c r="I907" s="42"/>
      <c r="J907" s="49" t="s">
        <v>720</v>
      </c>
      <c r="K907" s="50">
        <v>8852.26</v>
      </c>
      <c r="L907" s="50">
        <v>542.85</v>
      </c>
      <c r="M907" s="50">
        <v>1085.7</v>
      </c>
      <c r="N907" s="50">
        <v>10480.810000000001</v>
      </c>
      <c r="O907" s="122">
        <v>0.03</v>
      </c>
      <c r="P907" s="50">
        <v>314.42</v>
      </c>
      <c r="Q907" s="50">
        <v>10795.230000000001</v>
      </c>
      <c r="R907" s="101">
        <v>3.5000000000000003E-2</v>
      </c>
      <c r="S907" s="50">
        <v>377.83</v>
      </c>
      <c r="T907" s="50">
        <v>11173.060000000001</v>
      </c>
    </row>
    <row r="908" spans="1:20" ht="15.75" x14ac:dyDescent="0.25">
      <c r="A908" s="76"/>
      <c r="B908" s="46">
        <v>1</v>
      </c>
      <c r="C908" s="47">
        <v>6</v>
      </c>
      <c r="D908" s="47">
        <v>1</v>
      </c>
      <c r="E908" s="48">
        <v>2</v>
      </c>
      <c r="F908" s="42">
        <v>3</v>
      </c>
      <c r="G908" s="42">
        <v>1</v>
      </c>
      <c r="H908" s="42">
        <v>38</v>
      </c>
      <c r="I908" s="42"/>
      <c r="J908" s="49" t="s">
        <v>721</v>
      </c>
      <c r="K908" s="50">
        <v>0</v>
      </c>
      <c r="L908" s="50">
        <v>0</v>
      </c>
      <c r="M908" s="50">
        <v>0</v>
      </c>
      <c r="N908" s="50">
        <v>0</v>
      </c>
      <c r="O908" s="122">
        <v>0.03</v>
      </c>
      <c r="P908" s="50">
        <v>0</v>
      </c>
      <c r="Q908" s="50">
        <v>0</v>
      </c>
      <c r="R908" s="101">
        <v>3.5000000000000003E-2</v>
      </c>
      <c r="S908" s="50">
        <v>0</v>
      </c>
      <c r="T908" s="50">
        <v>0</v>
      </c>
    </row>
    <row r="909" spans="1:20" ht="15" customHeight="1" x14ac:dyDescent="0.25">
      <c r="A909" s="76"/>
      <c r="B909" s="46">
        <v>1</v>
      </c>
      <c r="C909" s="47">
        <v>6</v>
      </c>
      <c r="D909" s="47">
        <v>1</v>
      </c>
      <c r="E909" s="48">
        <v>2</v>
      </c>
      <c r="F909" s="42">
        <v>3</v>
      </c>
      <c r="G909" s="42">
        <v>1</v>
      </c>
      <c r="H909" s="42">
        <v>39</v>
      </c>
      <c r="I909" s="42"/>
      <c r="J909" s="49" t="s">
        <v>722</v>
      </c>
      <c r="K909" s="50">
        <v>0</v>
      </c>
      <c r="L909" s="50">
        <v>0</v>
      </c>
      <c r="M909" s="50">
        <v>0</v>
      </c>
      <c r="N909" s="50">
        <v>0</v>
      </c>
      <c r="O909" s="122">
        <v>0.03</v>
      </c>
      <c r="P909" s="50">
        <v>0</v>
      </c>
      <c r="Q909" s="50">
        <v>0</v>
      </c>
      <c r="R909" s="101">
        <v>3.5000000000000003E-2</v>
      </c>
      <c r="S909" s="50">
        <v>0</v>
      </c>
      <c r="T909" s="50">
        <v>0</v>
      </c>
    </row>
    <row r="910" spans="1:20" ht="15.75" x14ac:dyDescent="0.25">
      <c r="A910" s="76"/>
      <c r="B910" s="46">
        <v>1</v>
      </c>
      <c r="C910" s="47">
        <v>6</v>
      </c>
      <c r="D910" s="47">
        <v>1</v>
      </c>
      <c r="E910" s="48">
        <v>2</v>
      </c>
      <c r="F910" s="42">
        <v>3</v>
      </c>
      <c r="G910" s="42">
        <v>1</v>
      </c>
      <c r="H910" s="42">
        <v>40</v>
      </c>
      <c r="I910" s="42"/>
      <c r="J910" s="49" t="s">
        <v>723</v>
      </c>
      <c r="K910" s="50">
        <v>0</v>
      </c>
      <c r="L910" s="50">
        <v>0</v>
      </c>
      <c r="M910" s="50">
        <v>0</v>
      </c>
      <c r="N910" s="50">
        <v>0</v>
      </c>
      <c r="O910" s="122">
        <v>0.03</v>
      </c>
      <c r="P910" s="50">
        <v>0</v>
      </c>
      <c r="Q910" s="50">
        <v>0</v>
      </c>
      <c r="R910" s="101">
        <v>3.5000000000000003E-2</v>
      </c>
      <c r="S910" s="50">
        <v>0</v>
      </c>
      <c r="T910" s="50">
        <v>0</v>
      </c>
    </row>
    <row r="911" spans="1:20" ht="15" customHeight="1" x14ac:dyDescent="0.25">
      <c r="A911" s="76"/>
      <c r="B911" s="46">
        <v>1</v>
      </c>
      <c r="C911" s="47">
        <v>6</v>
      </c>
      <c r="D911" s="47">
        <v>1</v>
      </c>
      <c r="E911" s="48">
        <v>2</v>
      </c>
      <c r="F911" s="42">
        <v>3</v>
      </c>
      <c r="G911" s="42">
        <v>1</v>
      </c>
      <c r="H911" s="42">
        <v>41</v>
      </c>
      <c r="I911" s="42"/>
      <c r="J911" s="49" t="s">
        <v>724</v>
      </c>
      <c r="K911" s="50">
        <v>0</v>
      </c>
      <c r="L911" s="50">
        <v>0</v>
      </c>
      <c r="M911" s="50">
        <v>0</v>
      </c>
      <c r="N911" s="50">
        <v>0</v>
      </c>
      <c r="O911" s="122">
        <v>0.03</v>
      </c>
      <c r="P911" s="50">
        <v>0</v>
      </c>
      <c r="Q911" s="50">
        <v>0</v>
      </c>
      <c r="R911" s="101">
        <v>3.5000000000000003E-2</v>
      </c>
      <c r="S911" s="50">
        <v>0</v>
      </c>
      <c r="T911" s="50">
        <v>0</v>
      </c>
    </row>
    <row r="912" spans="1:20" ht="15.75" x14ac:dyDescent="0.25">
      <c r="A912" s="76"/>
      <c r="B912" s="46">
        <v>1</v>
      </c>
      <c r="C912" s="47">
        <v>6</v>
      </c>
      <c r="D912" s="47">
        <v>1</v>
      </c>
      <c r="E912" s="48">
        <v>2</v>
      </c>
      <c r="F912" s="42">
        <v>3</v>
      </c>
      <c r="G912" s="42">
        <v>1</v>
      </c>
      <c r="H912" s="42">
        <v>42</v>
      </c>
      <c r="I912" s="42"/>
      <c r="J912" s="49" t="s">
        <v>725</v>
      </c>
      <c r="K912" s="50">
        <v>0</v>
      </c>
      <c r="L912" s="50">
        <v>0</v>
      </c>
      <c r="M912" s="50">
        <v>0</v>
      </c>
      <c r="N912" s="50">
        <v>0</v>
      </c>
      <c r="O912" s="122">
        <v>0.03</v>
      </c>
      <c r="P912" s="50">
        <v>0</v>
      </c>
      <c r="Q912" s="50">
        <v>0</v>
      </c>
      <c r="R912" s="101">
        <v>3.5000000000000003E-2</v>
      </c>
      <c r="S912" s="50">
        <v>0</v>
      </c>
      <c r="T912" s="50">
        <v>0</v>
      </c>
    </row>
    <row r="913" spans="1:20" ht="15.75" x14ac:dyDescent="0.25">
      <c r="A913" s="76"/>
      <c r="B913" s="46">
        <v>1</v>
      </c>
      <c r="C913" s="47">
        <v>6</v>
      </c>
      <c r="D913" s="47">
        <v>1</v>
      </c>
      <c r="E913" s="48">
        <v>2</v>
      </c>
      <c r="F913" s="42">
        <v>3</v>
      </c>
      <c r="G913" s="42">
        <v>1</v>
      </c>
      <c r="H913" s="42">
        <v>43</v>
      </c>
      <c r="I913" s="42"/>
      <c r="J913" s="49" t="s">
        <v>726</v>
      </c>
      <c r="K913" s="50">
        <v>0</v>
      </c>
      <c r="L913" s="50">
        <v>0</v>
      </c>
      <c r="M913" s="50">
        <v>0</v>
      </c>
      <c r="N913" s="50">
        <v>0</v>
      </c>
      <c r="O913" s="122">
        <v>0.03</v>
      </c>
      <c r="P913" s="50">
        <v>0</v>
      </c>
      <c r="Q913" s="50">
        <v>0</v>
      </c>
      <c r="R913" s="101">
        <v>3.5000000000000003E-2</v>
      </c>
      <c r="S913" s="50">
        <v>0</v>
      </c>
      <c r="T913" s="50">
        <v>0</v>
      </c>
    </row>
    <row r="914" spans="1:20" ht="15.75" x14ac:dyDescent="0.25">
      <c r="A914" s="76"/>
      <c r="B914" s="46">
        <v>1</v>
      </c>
      <c r="C914" s="47">
        <v>6</v>
      </c>
      <c r="D914" s="47">
        <v>1</v>
      </c>
      <c r="E914" s="48">
        <v>2</v>
      </c>
      <c r="F914" s="42">
        <v>3</v>
      </c>
      <c r="G914" s="42">
        <v>1</v>
      </c>
      <c r="H914" s="42">
        <v>44</v>
      </c>
      <c r="I914" s="42"/>
      <c r="J914" s="49" t="s">
        <v>727</v>
      </c>
      <c r="K914" s="50">
        <v>0</v>
      </c>
      <c r="L914" s="50">
        <v>0</v>
      </c>
      <c r="M914" s="50">
        <v>0</v>
      </c>
      <c r="N914" s="50">
        <v>0</v>
      </c>
      <c r="O914" s="122">
        <v>0.03</v>
      </c>
      <c r="P914" s="50">
        <v>0</v>
      </c>
      <c r="Q914" s="50">
        <v>0</v>
      </c>
      <c r="R914" s="101">
        <v>3.5000000000000003E-2</v>
      </c>
      <c r="S914" s="50">
        <v>0</v>
      </c>
      <c r="T914" s="50">
        <v>0</v>
      </c>
    </row>
    <row r="915" spans="1:20" ht="15.75" x14ac:dyDescent="0.25">
      <c r="A915" s="76"/>
      <c r="B915" s="46">
        <v>1</v>
      </c>
      <c r="C915" s="47">
        <v>6</v>
      </c>
      <c r="D915" s="47">
        <v>1</v>
      </c>
      <c r="E915" s="48">
        <v>2</v>
      </c>
      <c r="F915" s="42">
        <v>3</v>
      </c>
      <c r="G915" s="42">
        <v>1</v>
      </c>
      <c r="H915" s="42">
        <v>45</v>
      </c>
      <c r="I915" s="42"/>
      <c r="J915" s="49" t="s">
        <v>728</v>
      </c>
      <c r="K915" s="50">
        <v>0</v>
      </c>
      <c r="L915" s="50">
        <v>0</v>
      </c>
      <c r="M915" s="50">
        <v>0</v>
      </c>
      <c r="N915" s="50">
        <v>0</v>
      </c>
      <c r="O915" s="122">
        <v>0.03</v>
      </c>
      <c r="P915" s="50">
        <v>0</v>
      </c>
      <c r="Q915" s="50">
        <v>0</v>
      </c>
      <c r="R915" s="101">
        <v>3.5000000000000003E-2</v>
      </c>
      <c r="S915" s="50">
        <v>0</v>
      </c>
      <c r="T915" s="50">
        <v>0</v>
      </c>
    </row>
    <row r="916" spans="1:20" ht="15.75" x14ac:dyDescent="0.25">
      <c r="A916" s="76"/>
      <c r="B916" s="46">
        <v>1</v>
      </c>
      <c r="C916" s="47">
        <v>6</v>
      </c>
      <c r="D916" s="47">
        <v>1</v>
      </c>
      <c r="E916" s="48">
        <v>2</v>
      </c>
      <c r="F916" s="42">
        <v>3</v>
      </c>
      <c r="G916" s="42">
        <v>1</v>
      </c>
      <c r="H916" s="42">
        <v>46</v>
      </c>
      <c r="I916" s="42"/>
      <c r="J916" s="49" t="s">
        <v>729</v>
      </c>
      <c r="K916" s="50">
        <v>0</v>
      </c>
      <c r="L916" s="50">
        <v>0</v>
      </c>
      <c r="M916" s="50">
        <v>0</v>
      </c>
      <c r="N916" s="50">
        <v>0</v>
      </c>
      <c r="O916" s="122">
        <v>0.03</v>
      </c>
      <c r="P916" s="50">
        <v>0</v>
      </c>
      <c r="Q916" s="50">
        <v>0</v>
      </c>
      <c r="R916" s="101">
        <v>3.5000000000000003E-2</v>
      </c>
      <c r="S916" s="50">
        <v>0</v>
      </c>
      <c r="T916" s="50">
        <v>0</v>
      </c>
    </row>
    <row r="917" spans="1:20" ht="15.75" x14ac:dyDescent="0.25">
      <c r="A917" s="76"/>
      <c r="B917" s="46">
        <v>1</v>
      </c>
      <c r="C917" s="47">
        <v>6</v>
      </c>
      <c r="D917" s="47">
        <v>1</v>
      </c>
      <c r="E917" s="48">
        <v>2</v>
      </c>
      <c r="F917" s="42">
        <v>3</v>
      </c>
      <c r="G917" s="42">
        <v>1</v>
      </c>
      <c r="H917" s="42">
        <v>47</v>
      </c>
      <c r="I917" s="42"/>
      <c r="J917" s="49" t="s">
        <v>730</v>
      </c>
      <c r="K917" s="50">
        <v>0</v>
      </c>
      <c r="L917" s="50">
        <v>0</v>
      </c>
      <c r="M917" s="50">
        <v>0</v>
      </c>
      <c r="N917" s="50">
        <v>0</v>
      </c>
      <c r="O917" s="122">
        <v>0.03</v>
      </c>
      <c r="P917" s="50">
        <v>0</v>
      </c>
      <c r="Q917" s="50">
        <v>0</v>
      </c>
      <c r="R917" s="101">
        <v>3.5000000000000003E-2</v>
      </c>
      <c r="S917" s="50">
        <v>0</v>
      </c>
      <c r="T917" s="50">
        <v>0</v>
      </c>
    </row>
    <row r="918" spans="1:20" ht="15.75" x14ac:dyDescent="0.25">
      <c r="A918" s="76"/>
      <c r="B918" s="46">
        <v>1</v>
      </c>
      <c r="C918" s="47">
        <v>6</v>
      </c>
      <c r="D918" s="47">
        <v>1</v>
      </c>
      <c r="E918" s="48">
        <v>2</v>
      </c>
      <c r="F918" s="42">
        <v>3</v>
      </c>
      <c r="G918" s="42">
        <v>1</v>
      </c>
      <c r="H918" s="42">
        <v>48</v>
      </c>
      <c r="I918" s="42"/>
      <c r="J918" s="49" t="s">
        <v>731</v>
      </c>
      <c r="K918" s="50">
        <v>0</v>
      </c>
      <c r="L918" s="50">
        <v>0</v>
      </c>
      <c r="M918" s="50">
        <v>0</v>
      </c>
      <c r="N918" s="50">
        <v>0</v>
      </c>
      <c r="O918" s="122">
        <v>0.03</v>
      </c>
      <c r="P918" s="50">
        <v>0</v>
      </c>
      <c r="Q918" s="50">
        <v>0</v>
      </c>
      <c r="R918" s="101">
        <v>3.5000000000000003E-2</v>
      </c>
      <c r="S918" s="50">
        <v>0</v>
      </c>
      <c r="T918" s="50">
        <v>0</v>
      </c>
    </row>
    <row r="919" spans="1:20" ht="15.75" x14ac:dyDescent="0.25">
      <c r="A919" s="76"/>
      <c r="B919" s="46">
        <v>1</v>
      </c>
      <c r="C919" s="47">
        <v>6</v>
      </c>
      <c r="D919" s="47">
        <v>1</v>
      </c>
      <c r="E919" s="48">
        <v>2</v>
      </c>
      <c r="F919" s="42">
        <v>3</v>
      </c>
      <c r="G919" s="42">
        <v>1</v>
      </c>
      <c r="H919" s="42">
        <v>49</v>
      </c>
      <c r="I919" s="42"/>
      <c r="J919" s="49" t="s">
        <v>732</v>
      </c>
      <c r="K919" s="50">
        <v>0</v>
      </c>
      <c r="L919" s="50">
        <v>0</v>
      </c>
      <c r="M919" s="50">
        <v>0</v>
      </c>
      <c r="N919" s="50">
        <v>0</v>
      </c>
      <c r="O919" s="122">
        <v>0.03</v>
      </c>
      <c r="P919" s="50">
        <v>0</v>
      </c>
      <c r="Q919" s="50">
        <v>0</v>
      </c>
      <c r="R919" s="101">
        <v>3.5000000000000003E-2</v>
      </c>
      <c r="S919" s="50">
        <v>0</v>
      </c>
      <c r="T919" s="50">
        <v>0</v>
      </c>
    </row>
    <row r="920" spans="1:20" ht="15.75" x14ac:dyDescent="0.25">
      <c r="A920" s="76"/>
      <c r="B920" s="46">
        <v>1</v>
      </c>
      <c r="C920" s="47">
        <v>6</v>
      </c>
      <c r="D920" s="47">
        <v>1</v>
      </c>
      <c r="E920" s="48">
        <v>2</v>
      </c>
      <c r="F920" s="42">
        <v>3</v>
      </c>
      <c r="G920" s="42">
        <v>1</v>
      </c>
      <c r="H920" s="42">
        <v>50</v>
      </c>
      <c r="I920" s="42"/>
      <c r="J920" s="49" t="s">
        <v>733</v>
      </c>
      <c r="K920" s="50">
        <v>0</v>
      </c>
      <c r="L920" s="50">
        <v>0</v>
      </c>
      <c r="M920" s="50">
        <v>0</v>
      </c>
      <c r="N920" s="50">
        <v>0</v>
      </c>
      <c r="O920" s="122">
        <v>0.03</v>
      </c>
      <c r="P920" s="50">
        <v>0</v>
      </c>
      <c r="Q920" s="50">
        <v>0</v>
      </c>
      <c r="R920" s="101">
        <v>3.5000000000000003E-2</v>
      </c>
      <c r="S920" s="50">
        <v>0</v>
      </c>
      <c r="T920" s="50">
        <v>0</v>
      </c>
    </row>
    <row r="921" spans="1:20" ht="15.75" x14ac:dyDescent="0.25">
      <c r="A921" s="76"/>
      <c r="B921" s="46">
        <v>1</v>
      </c>
      <c r="C921" s="47">
        <v>6</v>
      </c>
      <c r="D921" s="47">
        <v>1</v>
      </c>
      <c r="E921" s="48">
        <v>2</v>
      </c>
      <c r="F921" s="42">
        <v>3</v>
      </c>
      <c r="G921" s="42">
        <v>1</v>
      </c>
      <c r="H921" s="42">
        <v>51</v>
      </c>
      <c r="I921" s="42"/>
      <c r="J921" s="49" t="s">
        <v>734</v>
      </c>
      <c r="K921" s="50">
        <v>0</v>
      </c>
      <c r="L921" s="50">
        <v>0</v>
      </c>
      <c r="M921" s="50">
        <v>0</v>
      </c>
      <c r="N921" s="50">
        <v>0</v>
      </c>
      <c r="O921" s="122">
        <v>0.03</v>
      </c>
      <c r="P921" s="50">
        <v>0</v>
      </c>
      <c r="Q921" s="50">
        <v>0</v>
      </c>
      <c r="R921" s="101">
        <v>3.5000000000000003E-2</v>
      </c>
      <c r="S921" s="50">
        <v>0</v>
      </c>
      <c r="T921" s="50">
        <v>0</v>
      </c>
    </row>
    <row r="922" spans="1:20" ht="15.75" x14ac:dyDescent="0.25">
      <c r="A922" s="76"/>
      <c r="B922" s="46">
        <v>1</v>
      </c>
      <c r="C922" s="47">
        <v>6</v>
      </c>
      <c r="D922" s="47">
        <v>1</v>
      </c>
      <c r="E922" s="48">
        <v>2</v>
      </c>
      <c r="F922" s="42">
        <v>3</v>
      </c>
      <c r="G922" s="42">
        <v>1</v>
      </c>
      <c r="H922" s="42">
        <v>52</v>
      </c>
      <c r="I922" s="42"/>
      <c r="J922" s="49" t="s">
        <v>735</v>
      </c>
      <c r="K922" s="50">
        <v>0</v>
      </c>
      <c r="L922" s="50">
        <v>0</v>
      </c>
      <c r="M922" s="50">
        <v>0</v>
      </c>
      <c r="N922" s="50">
        <v>0</v>
      </c>
      <c r="O922" s="122">
        <v>0.03</v>
      </c>
      <c r="P922" s="50">
        <v>0</v>
      </c>
      <c r="Q922" s="50">
        <v>0</v>
      </c>
      <c r="R922" s="101">
        <v>3.5000000000000003E-2</v>
      </c>
      <c r="S922" s="50">
        <v>0</v>
      </c>
      <c r="T922" s="50">
        <v>0</v>
      </c>
    </row>
    <row r="923" spans="1:20" ht="15.75" x14ac:dyDescent="0.25">
      <c r="A923" s="76"/>
      <c r="B923" s="46">
        <v>1</v>
      </c>
      <c r="C923" s="47">
        <v>6</v>
      </c>
      <c r="D923" s="47">
        <v>1</v>
      </c>
      <c r="E923" s="48">
        <v>2</v>
      </c>
      <c r="F923" s="42">
        <v>3</v>
      </c>
      <c r="G923" s="42">
        <v>1</v>
      </c>
      <c r="H923" s="42">
        <v>53</v>
      </c>
      <c r="I923" s="42"/>
      <c r="J923" s="49" t="s">
        <v>736</v>
      </c>
      <c r="K923" s="50">
        <v>0</v>
      </c>
      <c r="L923" s="50">
        <v>0</v>
      </c>
      <c r="M923" s="50">
        <v>0</v>
      </c>
      <c r="N923" s="50">
        <v>0</v>
      </c>
      <c r="O923" s="122">
        <v>0.03</v>
      </c>
      <c r="P923" s="50">
        <v>0</v>
      </c>
      <c r="Q923" s="50">
        <v>0</v>
      </c>
      <c r="R923" s="101">
        <v>3.5000000000000003E-2</v>
      </c>
      <c r="S923" s="50">
        <v>0</v>
      </c>
      <c r="T923" s="50">
        <v>0</v>
      </c>
    </row>
    <row r="924" spans="1:20" ht="15.75" x14ac:dyDescent="0.25">
      <c r="A924" s="76"/>
      <c r="B924" s="46">
        <v>1</v>
      </c>
      <c r="C924" s="47">
        <v>6</v>
      </c>
      <c r="D924" s="47">
        <v>1</v>
      </c>
      <c r="E924" s="48">
        <v>2</v>
      </c>
      <c r="F924" s="42">
        <v>3</v>
      </c>
      <c r="G924" s="42">
        <v>1</v>
      </c>
      <c r="H924" s="42">
        <v>54</v>
      </c>
      <c r="I924" s="42"/>
      <c r="J924" s="49" t="s">
        <v>737</v>
      </c>
      <c r="K924" s="50">
        <v>0</v>
      </c>
      <c r="L924" s="50">
        <v>0</v>
      </c>
      <c r="M924" s="50">
        <v>0</v>
      </c>
      <c r="N924" s="50">
        <v>0</v>
      </c>
      <c r="O924" s="122">
        <v>0.03</v>
      </c>
      <c r="P924" s="50">
        <v>0</v>
      </c>
      <c r="Q924" s="50">
        <v>0</v>
      </c>
      <c r="R924" s="101">
        <v>3.5000000000000003E-2</v>
      </c>
      <c r="S924" s="50">
        <v>0</v>
      </c>
      <c r="T924" s="50">
        <v>0</v>
      </c>
    </row>
    <row r="925" spans="1:20" ht="15.75" x14ac:dyDescent="0.25">
      <c r="A925" s="76"/>
      <c r="B925" s="46">
        <v>1</v>
      </c>
      <c r="C925" s="47">
        <v>6</v>
      </c>
      <c r="D925" s="47">
        <v>1</v>
      </c>
      <c r="E925" s="48">
        <v>2</v>
      </c>
      <c r="F925" s="42">
        <v>3</v>
      </c>
      <c r="G925" s="42">
        <v>1</v>
      </c>
      <c r="H925" s="42">
        <v>55</v>
      </c>
      <c r="I925" s="42"/>
      <c r="J925" s="49" t="s">
        <v>738</v>
      </c>
      <c r="K925" s="50">
        <v>0</v>
      </c>
      <c r="L925" s="50">
        <v>0</v>
      </c>
      <c r="M925" s="50">
        <v>0</v>
      </c>
      <c r="N925" s="50">
        <v>0</v>
      </c>
      <c r="O925" s="122">
        <v>0.03</v>
      </c>
      <c r="P925" s="50">
        <v>0</v>
      </c>
      <c r="Q925" s="50">
        <v>0</v>
      </c>
      <c r="R925" s="101">
        <v>3.5000000000000003E-2</v>
      </c>
      <c r="S925" s="50">
        <v>0</v>
      </c>
      <c r="T925" s="50">
        <v>0</v>
      </c>
    </row>
    <row r="926" spans="1:20" ht="15.75" x14ac:dyDescent="0.25">
      <c r="A926" s="76"/>
      <c r="B926" s="46">
        <v>1</v>
      </c>
      <c r="C926" s="47">
        <v>6</v>
      </c>
      <c r="D926" s="47">
        <v>1</v>
      </c>
      <c r="E926" s="48">
        <v>2</v>
      </c>
      <c r="F926" s="42">
        <v>3</v>
      </c>
      <c r="G926" s="42">
        <v>1</v>
      </c>
      <c r="H926" s="42">
        <v>56</v>
      </c>
      <c r="I926" s="42"/>
      <c r="J926" s="49" t="s">
        <v>739</v>
      </c>
      <c r="K926" s="50">
        <v>0</v>
      </c>
      <c r="L926" s="50">
        <v>0</v>
      </c>
      <c r="M926" s="50">
        <v>0</v>
      </c>
      <c r="N926" s="50">
        <v>0</v>
      </c>
      <c r="O926" s="122">
        <v>0.03</v>
      </c>
      <c r="P926" s="50">
        <v>0</v>
      </c>
      <c r="Q926" s="50">
        <v>0</v>
      </c>
      <c r="R926" s="101">
        <v>3.5000000000000003E-2</v>
      </c>
      <c r="S926" s="50">
        <v>0</v>
      </c>
      <c r="T926" s="50">
        <v>0</v>
      </c>
    </row>
    <row r="927" spans="1:20" ht="15.75" x14ac:dyDescent="0.25">
      <c r="A927" s="76"/>
      <c r="B927" s="46">
        <v>1</v>
      </c>
      <c r="C927" s="47">
        <v>6</v>
      </c>
      <c r="D927" s="47">
        <v>1</v>
      </c>
      <c r="E927" s="48">
        <v>2</v>
      </c>
      <c r="F927" s="42">
        <v>3</v>
      </c>
      <c r="G927" s="42">
        <v>1</v>
      </c>
      <c r="H927" s="42">
        <v>57</v>
      </c>
      <c r="I927" s="42"/>
      <c r="J927" s="49" t="s">
        <v>740</v>
      </c>
      <c r="K927" s="50">
        <v>0</v>
      </c>
      <c r="L927" s="50">
        <v>0</v>
      </c>
      <c r="M927" s="50">
        <v>0</v>
      </c>
      <c r="N927" s="50">
        <v>0</v>
      </c>
      <c r="O927" s="122">
        <v>0.03</v>
      </c>
      <c r="P927" s="50">
        <v>0</v>
      </c>
      <c r="Q927" s="50">
        <v>0</v>
      </c>
      <c r="R927" s="101">
        <v>3.5000000000000003E-2</v>
      </c>
      <c r="S927" s="50">
        <v>0</v>
      </c>
      <c r="T927" s="50">
        <v>0</v>
      </c>
    </row>
    <row r="928" spans="1:20" ht="15.75" x14ac:dyDescent="0.25">
      <c r="A928" s="76"/>
      <c r="B928" s="46">
        <v>1</v>
      </c>
      <c r="C928" s="47">
        <v>6</v>
      </c>
      <c r="D928" s="47">
        <v>1</v>
      </c>
      <c r="E928" s="48">
        <v>2</v>
      </c>
      <c r="F928" s="42">
        <v>3</v>
      </c>
      <c r="G928" s="42">
        <v>1</v>
      </c>
      <c r="H928" s="42">
        <v>58</v>
      </c>
      <c r="I928" s="42"/>
      <c r="J928" s="49" t="s">
        <v>741</v>
      </c>
      <c r="K928" s="50">
        <v>0</v>
      </c>
      <c r="L928" s="50">
        <v>0</v>
      </c>
      <c r="M928" s="50">
        <v>0</v>
      </c>
      <c r="N928" s="50">
        <v>0</v>
      </c>
      <c r="O928" s="122">
        <v>0.03</v>
      </c>
      <c r="P928" s="50">
        <v>0</v>
      </c>
      <c r="Q928" s="50">
        <v>0</v>
      </c>
      <c r="R928" s="101">
        <v>3.5000000000000003E-2</v>
      </c>
      <c r="S928" s="50">
        <v>0</v>
      </c>
      <c r="T928" s="50">
        <v>0</v>
      </c>
    </row>
    <row r="929" spans="1:20" ht="15.75" x14ac:dyDescent="0.25">
      <c r="A929" s="76"/>
      <c r="B929" s="46">
        <v>1</v>
      </c>
      <c r="C929" s="47">
        <v>6</v>
      </c>
      <c r="D929" s="47">
        <v>1</v>
      </c>
      <c r="E929" s="48">
        <v>2</v>
      </c>
      <c r="F929" s="42">
        <v>3</v>
      </c>
      <c r="G929" s="42">
        <v>1</v>
      </c>
      <c r="H929" s="42">
        <v>59</v>
      </c>
      <c r="I929" s="42"/>
      <c r="J929" s="49" t="s">
        <v>742</v>
      </c>
      <c r="K929" s="50">
        <v>0</v>
      </c>
      <c r="L929" s="50">
        <v>0</v>
      </c>
      <c r="M929" s="50">
        <v>0</v>
      </c>
      <c r="N929" s="50">
        <v>0</v>
      </c>
      <c r="O929" s="122">
        <v>0.03</v>
      </c>
      <c r="P929" s="50">
        <v>0</v>
      </c>
      <c r="Q929" s="50">
        <v>0</v>
      </c>
      <c r="R929" s="101">
        <v>3.5000000000000003E-2</v>
      </c>
      <c r="S929" s="50">
        <v>0</v>
      </c>
      <c r="T929" s="50">
        <v>0</v>
      </c>
    </row>
    <row r="930" spans="1:20" ht="15.75" x14ac:dyDescent="0.25">
      <c r="A930" s="76"/>
      <c r="B930" s="46">
        <v>1</v>
      </c>
      <c r="C930" s="47">
        <v>6</v>
      </c>
      <c r="D930" s="47">
        <v>1</v>
      </c>
      <c r="E930" s="48">
        <v>2</v>
      </c>
      <c r="F930" s="42">
        <v>3</v>
      </c>
      <c r="G930" s="42">
        <v>1</v>
      </c>
      <c r="H930" s="42">
        <v>60</v>
      </c>
      <c r="I930" s="42"/>
      <c r="J930" s="49" t="s">
        <v>743</v>
      </c>
      <c r="K930" s="50">
        <v>0</v>
      </c>
      <c r="L930" s="50">
        <v>0</v>
      </c>
      <c r="M930" s="50">
        <v>0</v>
      </c>
      <c r="N930" s="50">
        <v>0</v>
      </c>
      <c r="O930" s="122">
        <v>0.03</v>
      </c>
      <c r="P930" s="50">
        <v>0</v>
      </c>
      <c r="Q930" s="50">
        <v>0</v>
      </c>
      <c r="R930" s="101">
        <v>3.5000000000000003E-2</v>
      </c>
      <c r="S930" s="50">
        <v>0</v>
      </c>
      <c r="T930" s="50">
        <v>0</v>
      </c>
    </row>
    <row r="931" spans="1:20" ht="15.75" x14ac:dyDescent="0.25">
      <c r="A931" s="76"/>
      <c r="B931" s="46">
        <v>1</v>
      </c>
      <c r="C931" s="47">
        <v>6</v>
      </c>
      <c r="D931" s="47">
        <v>1</v>
      </c>
      <c r="E931" s="48">
        <v>2</v>
      </c>
      <c r="F931" s="42">
        <v>3</v>
      </c>
      <c r="G931" s="42">
        <v>1</v>
      </c>
      <c r="H931" s="42">
        <v>61</v>
      </c>
      <c r="I931" s="42"/>
      <c r="J931" s="49" t="s">
        <v>744</v>
      </c>
      <c r="K931" s="50">
        <v>0</v>
      </c>
      <c r="L931" s="50">
        <v>0</v>
      </c>
      <c r="M931" s="50">
        <v>0</v>
      </c>
      <c r="N931" s="50">
        <v>0</v>
      </c>
      <c r="O931" s="122">
        <v>0.03</v>
      </c>
      <c r="P931" s="50">
        <v>0</v>
      </c>
      <c r="Q931" s="50">
        <v>0</v>
      </c>
      <c r="R931" s="101">
        <v>3.5000000000000003E-2</v>
      </c>
      <c r="S931" s="50">
        <v>0</v>
      </c>
      <c r="T931" s="50">
        <v>0</v>
      </c>
    </row>
    <row r="932" spans="1:20" ht="15.75" x14ac:dyDescent="0.25">
      <c r="A932" s="76"/>
      <c r="B932" s="46">
        <v>1</v>
      </c>
      <c r="C932" s="47">
        <v>6</v>
      </c>
      <c r="D932" s="47">
        <v>1</v>
      </c>
      <c r="E932" s="48">
        <v>2</v>
      </c>
      <c r="F932" s="42">
        <v>3</v>
      </c>
      <c r="G932" s="42">
        <v>1</v>
      </c>
      <c r="H932" s="42">
        <v>62</v>
      </c>
      <c r="I932" s="42"/>
      <c r="J932" s="49" t="s">
        <v>745</v>
      </c>
      <c r="K932" s="50">
        <v>0</v>
      </c>
      <c r="L932" s="50">
        <v>0</v>
      </c>
      <c r="M932" s="50">
        <v>0</v>
      </c>
      <c r="N932" s="50">
        <v>0</v>
      </c>
      <c r="O932" s="122">
        <v>0.03</v>
      </c>
      <c r="P932" s="50">
        <v>0</v>
      </c>
      <c r="Q932" s="50">
        <v>0</v>
      </c>
      <c r="R932" s="101">
        <v>3.5000000000000003E-2</v>
      </c>
      <c r="S932" s="50">
        <v>0</v>
      </c>
      <c r="T932" s="50">
        <v>0</v>
      </c>
    </row>
    <row r="933" spans="1:20" ht="15.75" x14ac:dyDescent="0.25">
      <c r="A933" s="76"/>
      <c r="B933" s="46">
        <v>1</v>
      </c>
      <c r="C933" s="47">
        <v>6</v>
      </c>
      <c r="D933" s="47">
        <v>1</v>
      </c>
      <c r="E933" s="48">
        <v>2</v>
      </c>
      <c r="F933" s="42">
        <v>3</v>
      </c>
      <c r="G933" s="42">
        <v>1</v>
      </c>
      <c r="H933" s="42">
        <v>63</v>
      </c>
      <c r="I933" s="42"/>
      <c r="J933" s="49" t="s">
        <v>746</v>
      </c>
      <c r="K933" s="50">
        <v>0</v>
      </c>
      <c r="L933" s="50">
        <v>0</v>
      </c>
      <c r="M933" s="50">
        <v>0</v>
      </c>
      <c r="N933" s="50">
        <v>0</v>
      </c>
      <c r="O933" s="122">
        <v>0.03</v>
      </c>
      <c r="P933" s="50">
        <v>0</v>
      </c>
      <c r="Q933" s="50">
        <v>0</v>
      </c>
      <c r="R933" s="101">
        <v>3.5000000000000003E-2</v>
      </c>
      <c r="S933" s="50">
        <v>0</v>
      </c>
      <c r="T933" s="50">
        <v>0</v>
      </c>
    </row>
    <row r="934" spans="1:20" ht="15.75" x14ac:dyDescent="0.25">
      <c r="A934" s="76"/>
      <c r="B934" s="46">
        <v>1</v>
      </c>
      <c r="C934" s="47">
        <v>6</v>
      </c>
      <c r="D934" s="47">
        <v>1</v>
      </c>
      <c r="E934" s="48">
        <v>2</v>
      </c>
      <c r="F934" s="42">
        <v>3</v>
      </c>
      <c r="G934" s="42">
        <v>1</v>
      </c>
      <c r="H934" s="42">
        <v>64</v>
      </c>
      <c r="I934" s="42"/>
      <c r="J934" s="49" t="s">
        <v>747</v>
      </c>
      <c r="K934" s="62">
        <v>0</v>
      </c>
      <c r="L934" s="62">
        <v>0</v>
      </c>
      <c r="M934" s="50">
        <v>0</v>
      </c>
      <c r="N934" s="50">
        <v>0</v>
      </c>
      <c r="O934" s="122">
        <v>0.03</v>
      </c>
      <c r="P934" s="50">
        <v>0</v>
      </c>
      <c r="Q934" s="50">
        <v>0</v>
      </c>
      <c r="R934" s="101">
        <v>3.5000000000000003E-2</v>
      </c>
      <c r="S934" s="50">
        <v>0</v>
      </c>
      <c r="T934" s="50">
        <v>0</v>
      </c>
    </row>
    <row r="935" spans="1:20" ht="25.5" x14ac:dyDescent="0.25">
      <c r="A935" s="76"/>
      <c r="B935" s="46">
        <v>1</v>
      </c>
      <c r="C935" s="47">
        <v>6</v>
      </c>
      <c r="D935" s="47">
        <v>1</v>
      </c>
      <c r="E935" s="48">
        <v>2</v>
      </c>
      <c r="F935" s="42">
        <v>3</v>
      </c>
      <c r="G935" s="42">
        <v>1</v>
      </c>
      <c r="H935" s="42">
        <v>65</v>
      </c>
      <c r="I935" s="42"/>
      <c r="J935" s="61" t="s">
        <v>748</v>
      </c>
      <c r="K935" s="62">
        <v>0</v>
      </c>
      <c r="L935" s="62">
        <v>0</v>
      </c>
      <c r="M935" s="50">
        <v>0</v>
      </c>
      <c r="N935" s="50">
        <v>0</v>
      </c>
      <c r="O935" s="122">
        <v>0.03</v>
      </c>
      <c r="P935" s="50">
        <v>0</v>
      </c>
      <c r="Q935" s="50">
        <v>0</v>
      </c>
      <c r="R935" s="101">
        <v>3.5000000000000003E-2</v>
      </c>
      <c r="S935" s="50">
        <v>0</v>
      </c>
      <c r="T935" s="50">
        <v>0</v>
      </c>
    </row>
    <row r="936" spans="1:20" ht="15.75" x14ac:dyDescent="0.25">
      <c r="A936" s="76"/>
      <c r="B936" s="46">
        <v>1</v>
      </c>
      <c r="C936" s="47">
        <v>6</v>
      </c>
      <c r="D936" s="47">
        <v>1</v>
      </c>
      <c r="E936" s="48">
        <v>2</v>
      </c>
      <c r="F936" s="42">
        <v>3</v>
      </c>
      <c r="G936" s="42">
        <v>1</v>
      </c>
      <c r="H936" s="42">
        <v>66</v>
      </c>
      <c r="I936" s="42"/>
      <c r="J936" s="49" t="s">
        <v>749</v>
      </c>
      <c r="K936" s="50">
        <v>0</v>
      </c>
      <c r="L936" s="50">
        <v>0</v>
      </c>
      <c r="M936" s="50">
        <v>0</v>
      </c>
      <c r="N936" s="50">
        <v>0</v>
      </c>
      <c r="O936" s="122">
        <v>0.03</v>
      </c>
      <c r="P936" s="50">
        <v>0</v>
      </c>
      <c r="Q936" s="50">
        <v>0</v>
      </c>
      <c r="R936" s="101">
        <v>3.5000000000000003E-2</v>
      </c>
      <c r="S936" s="50">
        <v>0</v>
      </c>
      <c r="T936" s="50">
        <v>0</v>
      </c>
    </row>
    <row r="937" spans="1:20" ht="15.75" x14ac:dyDescent="0.25">
      <c r="A937" s="76"/>
      <c r="B937" s="46">
        <v>1</v>
      </c>
      <c r="C937" s="47">
        <v>6</v>
      </c>
      <c r="D937" s="47">
        <v>1</v>
      </c>
      <c r="E937" s="48">
        <v>2</v>
      </c>
      <c r="F937" s="42">
        <v>3</v>
      </c>
      <c r="G937" s="42">
        <v>1</v>
      </c>
      <c r="H937" s="42">
        <v>67</v>
      </c>
      <c r="I937" s="42"/>
      <c r="J937" s="49" t="s">
        <v>750</v>
      </c>
      <c r="K937" s="50">
        <v>0</v>
      </c>
      <c r="L937" s="50">
        <v>0</v>
      </c>
      <c r="M937" s="50">
        <v>0</v>
      </c>
      <c r="N937" s="50">
        <v>0</v>
      </c>
      <c r="O937" s="122">
        <v>0.03</v>
      </c>
      <c r="P937" s="50">
        <v>0</v>
      </c>
      <c r="Q937" s="50">
        <v>0</v>
      </c>
      <c r="R937" s="101">
        <v>3.5000000000000003E-2</v>
      </c>
      <c r="S937" s="50">
        <v>0</v>
      </c>
      <c r="T937" s="50">
        <v>0</v>
      </c>
    </row>
    <row r="938" spans="1:20" ht="15.75" x14ac:dyDescent="0.25">
      <c r="A938" s="76"/>
      <c r="B938" s="46">
        <v>1</v>
      </c>
      <c r="C938" s="47">
        <v>6</v>
      </c>
      <c r="D938" s="47">
        <v>1</v>
      </c>
      <c r="E938" s="48">
        <v>2</v>
      </c>
      <c r="F938" s="42">
        <v>3</v>
      </c>
      <c r="G938" s="42">
        <v>1</v>
      </c>
      <c r="H938" s="42">
        <v>68</v>
      </c>
      <c r="I938" s="42"/>
      <c r="J938" s="49" t="s">
        <v>751</v>
      </c>
      <c r="K938" s="50">
        <v>0</v>
      </c>
      <c r="L938" s="50">
        <v>0</v>
      </c>
      <c r="M938" s="50">
        <v>0</v>
      </c>
      <c r="N938" s="50">
        <v>0</v>
      </c>
      <c r="O938" s="122">
        <v>0.03</v>
      </c>
      <c r="P938" s="50">
        <v>0</v>
      </c>
      <c r="Q938" s="50">
        <v>0</v>
      </c>
      <c r="R938" s="101">
        <v>3.5000000000000003E-2</v>
      </c>
      <c r="S938" s="50">
        <v>0</v>
      </c>
      <c r="T938" s="50">
        <v>0</v>
      </c>
    </row>
    <row r="939" spans="1:20" ht="15.75" x14ac:dyDescent="0.25">
      <c r="A939" s="76"/>
      <c r="B939" s="46">
        <v>1</v>
      </c>
      <c r="C939" s="47">
        <v>6</v>
      </c>
      <c r="D939" s="47">
        <v>1</v>
      </c>
      <c r="E939" s="48">
        <v>2</v>
      </c>
      <c r="F939" s="42">
        <v>3</v>
      </c>
      <c r="G939" s="42">
        <v>1</v>
      </c>
      <c r="H939" s="42">
        <v>69</v>
      </c>
      <c r="I939" s="42"/>
      <c r="J939" s="49" t="s">
        <v>752</v>
      </c>
      <c r="K939" s="50">
        <v>0</v>
      </c>
      <c r="L939" s="50">
        <v>0</v>
      </c>
      <c r="M939" s="50">
        <v>0</v>
      </c>
      <c r="N939" s="50">
        <v>0</v>
      </c>
      <c r="O939" s="122">
        <v>0.03</v>
      </c>
      <c r="P939" s="50">
        <v>0</v>
      </c>
      <c r="Q939" s="50">
        <v>0</v>
      </c>
      <c r="R939" s="101">
        <v>3.5000000000000003E-2</v>
      </c>
      <c r="S939" s="50">
        <v>0</v>
      </c>
      <c r="T939" s="50">
        <v>0</v>
      </c>
    </row>
    <row r="940" spans="1:20" ht="15.75" x14ac:dyDescent="0.25">
      <c r="A940" s="76"/>
      <c r="B940" s="46">
        <v>1</v>
      </c>
      <c r="C940" s="47">
        <v>6</v>
      </c>
      <c r="D940" s="47">
        <v>1</v>
      </c>
      <c r="E940" s="48">
        <v>2</v>
      </c>
      <c r="F940" s="42">
        <v>3</v>
      </c>
      <c r="G940" s="42">
        <v>1</v>
      </c>
      <c r="H940" s="42">
        <v>70</v>
      </c>
      <c r="I940" s="42"/>
      <c r="J940" s="49" t="s">
        <v>753</v>
      </c>
      <c r="K940" s="50">
        <v>0</v>
      </c>
      <c r="L940" s="50">
        <v>0</v>
      </c>
      <c r="M940" s="50">
        <v>0</v>
      </c>
      <c r="N940" s="50">
        <v>0</v>
      </c>
      <c r="O940" s="122">
        <v>0.03</v>
      </c>
      <c r="P940" s="50">
        <v>0</v>
      </c>
      <c r="Q940" s="50">
        <v>0</v>
      </c>
      <c r="R940" s="101">
        <v>3.5000000000000003E-2</v>
      </c>
      <c r="S940" s="50">
        <v>0</v>
      </c>
      <c r="T940" s="50">
        <v>0</v>
      </c>
    </row>
    <row r="941" spans="1:20" ht="15.75" x14ac:dyDescent="0.25">
      <c r="A941" s="76"/>
      <c r="B941" s="46">
        <v>1</v>
      </c>
      <c r="C941" s="47">
        <v>6</v>
      </c>
      <c r="D941" s="47">
        <v>1</v>
      </c>
      <c r="E941" s="48">
        <v>2</v>
      </c>
      <c r="F941" s="42">
        <v>3</v>
      </c>
      <c r="G941" s="42">
        <v>1</v>
      </c>
      <c r="H941" s="42">
        <v>71</v>
      </c>
      <c r="I941" s="42"/>
      <c r="J941" s="49" t="s">
        <v>754</v>
      </c>
      <c r="K941" s="50">
        <v>0</v>
      </c>
      <c r="L941" s="50">
        <v>0</v>
      </c>
      <c r="M941" s="50">
        <v>0</v>
      </c>
      <c r="N941" s="50">
        <v>0</v>
      </c>
      <c r="O941" s="122">
        <v>0.03</v>
      </c>
      <c r="P941" s="50">
        <v>0</v>
      </c>
      <c r="Q941" s="50">
        <v>0</v>
      </c>
      <c r="R941" s="101">
        <v>3.5000000000000003E-2</v>
      </c>
      <c r="S941" s="50">
        <v>0</v>
      </c>
      <c r="T941" s="50">
        <v>0</v>
      </c>
    </row>
    <row r="942" spans="1:20" ht="15.75" x14ac:dyDescent="0.25">
      <c r="A942" s="76"/>
      <c r="B942" s="46">
        <v>1</v>
      </c>
      <c r="C942" s="47">
        <v>6</v>
      </c>
      <c r="D942" s="47">
        <v>1</v>
      </c>
      <c r="E942" s="48">
        <v>2</v>
      </c>
      <c r="F942" s="42">
        <v>3</v>
      </c>
      <c r="G942" s="42">
        <v>1</v>
      </c>
      <c r="H942" s="42">
        <v>72</v>
      </c>
      <c r="I942" s="42"/>
      <c r="J942" s="49" t="s">
        <v>755</v>
      </c>
      <c r="K942" s="50">
        <v>0</v>
      </c>
      <c r="L942" s="50">
        <v>0</v>
      </c>
      <c r="M942" s="50">
        <v>0</v>
      </c>
      <c r="N942" s="50">
        <v>0</v>
      </c>
      <c r="O942" s="122">
        <v>0.03</v>
      </c>
      <c r="P942" s="50">
        <v>0</v>
      </c>
      <c r="Q942" s="50">
        <v>0</v>
      </c>
      <c r="R942" s="101">
        <v>3.5000000000000003E-2</v>
      </c>
      <c r="S942" s="50">
        <v>0</v>
      </c>
      <c r="T942" s="50">
        <v>0</v>
      </c>
    </row>
    <row r="943" spans="1:20" ht="15.75" x14ac:dyDescent="0.25">
      <c r="A943" s="76"/>
      <c r="B943" s="46">
        <v>1</v>
      </c>
      <c r="C943" s="47">
        <v>6</v>
      </c>
      <c r="D943" s="47">
        <v>1</v>
      </c>
      <c r="E943" s="48">
        <v>2</v>
      </c>
      <c r="F943" s="42">
        <v>3</v>
      </c>
      <c r="G943" s="42">
        <v>1</v>
      </c>
      <c r="H943" s="42">
        <v>73</v>
      </c>
      <c r="I943" s="42"/>
      <c r="J943" s="49" t="s">
        <v>756</v>
      </c>
      <c r="K943" s="50">
        <v>0</v>
      </c>
      <c r="L943" s="50">
        <v>0</v>
      </c>
      <c r="M943" s="50">
        <v>0</v>
      </c>
      <c r="N943" s="50">
        <v>0</v>
      </c>
      <c r="O943" s="122">
        <v>0.03</v>
      </c>
      <c r="P943" s="50">
        <v>0</v>
      </c>
      <c r="Q943" s="50">
        <v>0</v>
      </c>
      <c r="R943" s="101">
        <v>3.5000000000000003E-2</v>
      </c>
      <c r="S943" s="50">
        <v>0</v>
      </c>
      <c r="T943" s="50">
        <v>0</v>
      </c>
    </row>
    <row r="944" spans="1:20" ht="15.75" x14ac:dyDescent="0.25">
      <c r="A944" s="76"/>
      <c r="B944" s="46">
        <v>1</v>
      </c>
      <c r="C944" s="47">
        <v>6</v>
      </c>
      <c r="D944" s="47">
        <v>1</v>
      </c>
      <c r="E944" s="48">
        <v>2</v>
      </c>
      <c r="F944" s="42">
        <v>3</v>
      </c>
      <c r="G944" s="42">
        <v>1</v>
      </c>
      <c r="H944" s="42">
        <v>74</v>
      </c>
      <c r="I944" s="42"/>
      <c r="J944" s="49" t="s">
        <v>757</v>
      </c>
      <c r="K944" s="50">
        <v>0</v>
      </c>
      <c r="L944" s="50">
        <v>0</v>
      </c>
      <c r="M944" s="50">
        <v>0</v>
      </c>
      <c r="N944" s="50">
        <v>0</v>
      </c>
      <c r="O944" s="122">
        <v>0.03</v>
      </c>
      <c r="P944" s="50">
        <v>0</v>
      </c>
      <c r="Q944" s="50">
        <v>0</v>
      </c>
      <c r="R944" s="101">
        <v>3.5000000000000003E-2</v>
      </c>
      <c r="S944" s="50">
        <v>0</v>
      </c>
      <c r="T944" s="50">
        <v>0</v>
      </c>
    </row>
    <row r="945" spans="1:20" ht="15.75" x14ac:dyDescent="0.25">
      <c r="A945" s="76"/>
      <c r="B945" s="46">
        <v>1</v>
      </c>
      <c r="C945" s="47">
        <v>6</v>
      </c>
      <c r="D945" s="47">
        <v>1</v>
      </c>
      <c r="E945" s="48">
        <v>2</v>
      </c>
      <c r="F945" s="42">
        <v>3</v>
      </c>
      <c r="G945" s="42">
        <v>1</v>
      </c>
      <c r="H945" s="42">
        <v>75</v>
      </c>
      <c r="I945" s="42"/>
      <c r="J945" s="49" t="s">
        <v>758</v>
      </c>
      <c r="K945" s="50">
        <v>0</v>
      </c>
      <c r="L945" s="50">
        <v>0</v>
      </c>
      <c r="M945" s="50">
        <v>0</v>
      </c>
      <c r="N945" s="50">
        <v>0</v>
      </c>
      <c r="O945" s="122">
        <v>0.03</v>
      </c>
      <c r="P945" s="50">
        <v>0</v>
      </c>
      <c r="Q945" s="50">
        <v>0</v>
      </c>
      <c r="R945" s="101">
        <v>3.5000000000000003E-2</v>
      </c>
      <c r="S945" s="50">
        <v>0</v>
      </c>
      <c r="T945" s="50">
        <v>0</v>
      </c>
    </row>
    <row r="946" spans="1:20" ht="15.75" x14ac:dyDescent="0.25">
      <c r="A946" s="75" t="s">
        <v>759</v>
      </c>
      <c r="B946" s="39">
        <v>1</v>
      </c>
      <c r="C946" s="40">
        <v>6</v>
      </c>
      <c r="D946" s="40">
        <v>1</v>
      </c>
      <c r="E946" s="41">
        <v>2</v>
      </c>
      <c r="F946" s="55">
        <v>3</v>
      </c>
      <c r="G946" s="55">
        <v>2</v>
      </c>
      <c r="H946" s="42"/>
      <c r="I946" s="42"/>
      <c r="J946" s="43" t="s">
        <v>760</v>
      </c>
      <c r="K946" s="72">
        <v>0</v>
      </c>
      <c r="L946" s="72">
        <v>0</v>
      </c>
      <c r="M946" s="72">
        <v>0</v>
      </c>
      <c r="N946" s="72">
        <v>0</v>
      </c>
      <c r="O946" s="104"/>
      <c r="P946" s="72">
        <v>0</v>
      </c>
      <c r="Q946" s="72">
        <v>0</v>
      </c>
      <c r="R946" s="104"/>
      <c r="S946" s="72">
        <v>0</v>
      </c>
      <c r="T946" s="72">
        <v>0</v>
      </c>
    </row>
    <row r="947" spans="1:20" ht="15.75" x14ac:dyDescent="0.25">
      <c r="A947" s="76"/>
      <c r="B947" s="46">
        <v>1</v>
      </c>
      <c r="C947" s="47">
        <v>6</v>
      </c>
      <c r="D947" s="47">
        <v>1</v>
      </c>
      <c r="E947" s="48">
        <v>2</v>
      </c>
      <c r="F947" s="42">
        <v>3</v>
      </c>
      <c r="G947" s="42">
        <v>2</v>
      </c>
      <c r="H947" s="42">
        <v>1</v>
      </c>
      <c r="I947" s="42"/>
      <c r="J947" s="49" t="s">
        <v>761</v>
      </c>
      <c r="K947" s="50">
        <v>0</v>
      </c>
      <c r="L947" s="50">
        <v>0</v>
      </c>
      <c r="M947" s="50">
        <v>0</v>
      </c>
      <c r="N947" s="50">
        <v>0</v>
      </c>
      <c r="O947" s="122">
        <v>0.03</v>
      </c>
      <c r="P947" s="50">
        <v>0</v>
      </c>
      <c r="Q947" s="50">
        <v>0</v>
      </c>
      <c r="R947" s="101">
        <v>3.5000000000000003E-2</v>
      </c>
      <c r="S947" s="50">
        <v>0</v>
      </c>
      <c r="T947" s="50">
        <v>0</v>
      </c>
    </row>
    <row r="948" spans="1:20" ht="15.75" x14ac:dyDescent="0.25">
      <c r="A948" s="76"/>
      <c r="B948" s="46">
        <v>1</v>
      </c>
      <c r="C948" s="47">
        <v>6</v>
      </c>
      <c r="D948" s="47">
        <v>1</v>
      </c>
      <c r="E948" s="48">
        <v>2</v>
      </c>
      <c r="F948" s="42">
        <v>3</v>
      </c>
      <c r="G948" s="42">
        <v>2</v>
      </c>
      <c r="H948" s="42">
        <v>2</v>
      </c>
      <c r="I948" s="42"/>
      <c r="J948" s="49" t="s">
        <v>762</v>
      </c>
      <c r="K948" s="50">
        <v>0</v>
      </c>
      <c r="L948" s="50">
        <v>0</v>
      </c>
      <c r="M948" s="50">
        <v>0</v>
      </c>
      <c r="N948" s="50">
        <v>0</v>
      </c>
      <c r="O948" s="122">
        <v>0.03</v>
      </c>
      <c r="P948" s="50">
        <v>0</v>
      </c>
      <c r="Q948" s="50">
        <v>0</v>
      </c>
      <c r="R948" s="101">
        <v>3.5000000000000003E-2</v>
      </c>
      <c r="S948" s="50">
        <v>0</v>
      </c>
      <c r="T948" s="50">
        <v>0</v>
      </c>
    </row>
    <row r="949" spans="1:20" ht="15.75" x14ac:dyDescent="0.25">
      <c r="A949" s="76"/>
      <c r="B949" s="46">
        <v>1</v>
      </c>
      <c r="C949" s="47">
        <v>6</v>
      </c>
      <c r="D949" s="47">
        <v>1</v>
      </c>
      <c r="E949" s="48">
        <v>2</v>
      </c>
      <c r="F949" s="42">
        <v>3</v>
      </c>
      <c r="G949" s="42">
        <v>2</v>
      </c>
      <c r="H949" s="42">
        <v>3</v>
      </c>
      <c r="I949" s="42"/>
      <c r="J949" s="49" t="s">
        <v>763</v>
      </c>
      <c r="K949" s="50">
        <v>0</v>
      </c>
      <c r="L949" s="50">
        <v>0</v>
      </c>
      <c r="M949" s="50">
        <v>0</v>
      </c>
      <c r="N949" s="50">
        <v>0</v>
      </c>
      <c r="O949" s="122">
        <v>0.03</v>
      </c>
      <c r="P949" s="50">
        <v>0</v>
      </c>
      <c r="Q949" s="50">
        <v>0</v>
      </c>
      <c r="R949" s="101">
        <v>3.5000000000000003E-2</v>
      </c>
      <c r="S949" s="50">
        <v>0</v>
      </c>
      <c r="T949" s="50">
        <v>0</v>
      </c>
    </row>
    <row r="950" spans="1:20" ht="15.75" x14ac:dyDescent="0.25">
      <c r="A950" s="76"/>
      <c r="B950" s="46">
        <v>1</v>
      </c>
      <c r="C950" s="47">
        <v>6</v>
      </c>
      <c r="D950" s="47">
        <v>1</v>
      </c>
      <c r="E950" s="48">
        <v>2</v>
      </c>
      <c r="F950" s="42">
        <v>3</v>
      </c>
      <c r="G950" s="42">
        <v>2</v>
      </c>
      <c r="H950" s="42">
        <v>4</v>
      </c>
      <c r="I950" s="42"/>
      <c r="J950" s="49" t="s">
        <v>764</v>
      </c>
      <c r="K950" s="50">
        <v>0</v>
      </c>
      <c r="L950" s="50">
        <v>0</v>
      </c>
      <c r="M950" s="50">
        <v>0</v>
      </c>
      <c r="N950" s="50">
        <v>0</v>
      </c>
      <c r="O950" s="122">
        <v>0.03</v>
      </c>
      <c r="P950" s="50">
        <v>0</v>
      </c>
      <c r="Q950" s="50">
        <v>0</v>
      </c>
      <c r="R950" s="101">
        <v>3.5000000000000003E-2</v>
      </c>
      <c r="S950" s="50">
        <v>0</v>
      </c>
      <c r="T950" s="50">
        <v>0</v>
      </c>
    </row>
    <row r="951" spans="1:20" ht="15.75" x14ac:dyDescent="0.25">
      <c r="A951" s="76"/>
      <c r="B951" s="46">
        <v>1</v>
      </c>
      <c r="C951" s="47">
        <v>6</v>
      </c>
      <c r="D951" s="47">
        <v>1</v>
      </c>
      <c r="E951" s="48">
        <v>2</v>
      </c>
      <c r="F951" s="42">
        <v>3</v>
      </c>
      <c r="G951" s="42">
        <v>2</v>
      </c>
      <c r="H951" s="42">
        <v>5</v>
      </c>
      <c r="I951" s="42"/>
      <c r="J951" s="49" t="s">
        <v>765</v>
      </c>
      <c r="K951" s="50">
        <v>0</v>
      </c>
      <c r="L951" s="50">
        <v>0</v>
      </c>
      <c r="M951" s="50">
        <v>0</v>
      </c>
      <c r="N951" s="50">
        <v>0</v>
      </c>
      <c r="O951" s="122">
        <v>0.03</v>
      </c>
      <c r="P951" s="50">
        <v>0</v>
      </c>
      <c r="Q951" s="50">
        <v>0</v>
      </c>
      <c r="R951" s="101">
        <v>3.5000000000000003E-2</v>
      </c>
      <c r="S951" s="50">
        <v>0</v>
      </c>
      <c r="T951" s="50">
        <v>0</v>
      </c>
    </row>
    <row r="952" spans="1:20" ht="15.75" x14ac:dyDescent="0.25">
      <c r="A952" s="76"/>
      <c r="B952" s="46">
        <v>1</v>
      </c>
      <c r="C952" s="47">
        <v>6</v>
      </c>
      <c r="D952" s="47">
        <v>1</v>
      </c>
      <c r="E952" s="48">
        <v>2</v>
      </c>
      <c r="F952" s="42">
        <v>3</v>
      </c>
      <c r="G952" s="42">
        <v>2</v>
      </c>
      <c r="H952" s="42">
        <v>6</v>
      </c>
      <c r="I952" s="42"/>
      <c r="J952" s="49" t="s">
        <v>766</v>
      </c>
      <c r="K952" s="50">
        <v>0</v>
      </c>
      <c r="L952" s="50">
        <v>0</v>
      </c>
      <c r="M952" s="50">
        <v>0</v>
      </c>
      <c r="N952" s="50">
        <v>0</v>
      </c>
      <c r="O952" s="122">
        <v>0.03</v>
      </c>
      <c r="P952" s="50">
        <v>0</v>
      </c>
      <c r="Q952" s="50">
        <v>0</v>
      </c>
      <c r="R952" s="101">
        <v>3.5000000000000003E-2</v>
      </c>
      <c r="S952" s="50">
        <v>0</v>
      </c>
      <c r="T952" s="50">
        <v>0</v>
      </c>
    </row>
    <row r="953" spans="1:20" ht="15.75" x14ac:dyDescent="0.25">
      <c r="A953" s="76"/>
      <c r="B953" s="46">
        <v>1</v>
      </c>
      <c r="C953" s="47">
        <v>6</v>
      </c>
      <c r="D953" s="47">
        <v>1</v>
      </c>
      <c r="E953" s="48">
        <v>2</v>
      </c>
      <c r="F953" s="42">
        <v>3</v>
      </c>
      <c r="G953" s="42">
        <v>2</v>
      </c>
      <c r="H953" s="42">
        <v>7</v>
      </c>
      <c r="I953" s="42"/>
      <c r="J953" s="49" t="s">
        <v>767</v>
      </c>
      <c r="K953" s="50">
        <v>0</v>
      </c>
      <c r="L953" s="50">
        <v>0</v>
      </c>
      <c r="M953" s="50">
        <v>0</v>
      </c>
      <c r="N953" s="50">
        <v>0</v>
      </c>
      <c r="O953" s="122">
        <v>0.03</v>
      </c>
      <c r="P953" s="50">
        <v>0</v>
      </c>
      <c r="Q953" s="50">
        <v>0</v>
      </c>
      <c r="R953" s="101">
        <v>3.5000000000000003E-2</v>
      </c>
      <c r="S953" s="50">
        <v>0</v>
      </c>
      <c r="T953" s="50">
        <v>0</v>
      </c>
    </row>
    <row r="954" spans="1:20" ht="15.75" x14ac:dyDescent="0.25">
      <c r="A954" s="76"/>
      <c r="B954" s="46">
        <v>1</v>
      </c>
      <c r="C954" s="47">
        <v>6</v>
      </c>
      <c r="D954" s="47">
        <v>1</v>
      </c>
      <c r="E954" s="48">
        <v>2</v>
      </c>
      <c r="F954" s="42">
        <v>3</v>
      </c>
      <c r="G954" s="42">
        <v>2</v>
      </c>
      <c r="H954" s="42">
        <v>8</v>
      </c>
      <c r="I954" s="42"/>
      <c r="J954" s="49" t="s">
        <v>768</v>
      </c>
      <c r="K954" s="50">
        <v>0</v>
      </c>
      <c r="L954" s="50">
        <v>0</v>
      </c>
      <c r="M954" s="50">
        <v>0</v>
      </c>
      <c r="N954" s="50">
        <v>0</v>
      </c>
      <c r="O954" s="122">
        <v>0.03</v>
      </c>
      <c r="P954" s="50">
        <v>0</v>
      </c>
      <c r="Q954" s="50">
        <v>0</v>
      </c>
      <c r="R954" s="101">
        <v>3.5000000000000003E-2</v>
      </c>
      <c r="S954" s="50">
        <v>0</v>
      </c>
      <c r="T954" s="50">
        <v>0</v>
      </c>
    </row>
    <row r="955" spans="1:20" ht="15.75" x14ac:dyDescent="0.25">
      <c r="A955" s="76"/>
      <c r="B955" s="46">
        <v>1</v>
      </c>
      <c r="C955" s="47">
        <v>6</v>
      </c>
      <c r="D955" s="47">
        <v>1</v>
      </c>
      <c r="E955" s="48">
        <v>2</v>
      </c>
      <c r="F955" s="42">
        <v>3</v>
      </c>
      <c r="G955" s="42">
        <v>2</v>
      </c>
      <c r="H955" s="42">
        <v>9</v>
      </c>
      <c r="I955" s="42"/>
      <c r="J955" s="49" t="s">
        <v>769</v>
      </c>
      <c r="K955" s="50">
        <v>0</v>
      </c>
      <c r="L955" s="50">
        <v>0</v>
      </c>
      <c r="M955" s="50">
        <v>0</v>
      </c>
      <c r="N955" s="50">
        <v>0</v>
      </c>
      <c r="O955" s="122">
        <v>0.03</v>
      </c>
      <c r="P955" s="50">
        <v>0</v>
      </c>
      <c r="Q955" s="50">
        <v>0</v>
      </c>
      <c r="R955" s="101">
        <v>3.5000000000000003E-2</v>
      </c>
      <c r="S955" s="50">
        <v>0</v>
      </c>
      <c r="T955" s="50">
        <v>0</v>
      </c>
    </row>
    <row r="956" spans="1:20" ht="15.75" x14ac:dyDescent="0.25">
      <c r="A956" s="76"/>
      <c r="B956" s="46">
        <v>1</v>
      </c>
      <c r="C956" s="47">
        <v>6</v>
      </c>
      <c r="D956" s="47">
        <v>1</v>
      </c>
      <c r="E956" s="48">
        <v>2</v>
      </c>
      <c r="F956" s="42">
        <v>3</v>
      </c>
      <c r="G956" s="42">
        <v>2</v>
      </c>
      <c r="H956" s="42">
        <v>10</v>
      </c>
      <c r="I956" s="42"/>
      <c r="J956" s="49" t="s">
        <v>770</v>
      </c>
      <c r="K956" s="50">
        <v>0</v>
      </c>
      <c r="L956" s="50">
        <v>0</v>
      </c>
      <c r="M956" s="50">
        <v>0</v>
      </c>
      <c r="N956" s="50">
        <v>0</v>
      </c>
      <c r="O956" s="122">
        <v>0.03</v>
      </c>
      <c r="P956" s="50">
        <v>0</v>
      </c>
      <c r="Q956" s="50">
        <v>0</v>
      </c>
      <c r="R956" s="101">
        <v>3.5000000000000003E-2</v>
      </c>
      <c r="S956" s="50">
        <v>0</v>
      </c>
      <c r="T956" s="50">
        <v>0</v>
      </c>
    </row>
    <row r="957" spans="1:20" ht="15.75" x14ac:dyDescent="0.25">
      <c r="A957" s="76"/>
      <c r="B957" s="46">
        <v>1</v>
      </c>
      <c r="C957" s="47">
        <v>6</v>
      </c>
      <c r="D957" s="47">
        <v>1</v>
      </c>
      <c r="E957" s="48">
        <v>2</v>
      </c>
      <c r="F957" s="42">
        <v>3</v>
      </c>
      <c r="G957" s="42">
        <v>2</v>
      </c>
      <c r="H957" s="42">
        <v>11</v>
      </c>
      <c r="I957" s="42"/>
      <c r="J957" s="49" t="s">
        <v>771</v>
      </c>
      <c r="K957" s="50">
        <v>0</v>
      </c>
      <c r="L957" s="50">
        <v>0</v>
      </c>
      <c r="M957" s="50">
        <v>0</v>
      </c>
      <c r="N957" s="50">
        <v>0</v>
      </c>
      <c r="O957" s="122">
        <v>0.03</v>
      </c>
      <c r="P957" s="50">
        <v>0</v>
      </c>
      <c r="Q957" s="50">
        <v>0</v>
      </c>
      <c r="R957" s="101">
        <v>3.5000000000000003E-2</v>
      </c>
      <c r="S957" s="50">
        <v>0</v>
      </c>
      <c r="T957" s="50">
        <v>0</v>
      </c>
    </row>
    <row r="958" spans="1:20" ht="15.75" x14ac:dyDescent="0.25">
      <c r="A958" s="76"/>
      <c r="B958" s="46">
        <v>1</v>
      </c>
      <c r="C958" s="47">
        <v>6</v>
      </c>
      <c r="D958" s="47">
        <v>1</v>
      </c>
      <c r="E958" s="48">
        <v>2</v>
      </c>
      <c r="F958" s="42">
        <v>3</v>
      </c>
      <c r="G958" s="42">
        <v>2</v>
      </c>
      <c r="H958" s="42">
        <v>12</v>
      </c>
      <c r="I958" s="42"/>
      <c r="J958" s="49" t="s">
        <v>772</v>
      </c>
      <c r="K958" s="50">
        <v>0</v>
      </c>
      <c r="L958" s="50">
        <v>0</v>
      </c>
      <c r="M958" s="50">
        <v>0</v>
      </c>
      <c r="N958" s="50">
        <v>0</v>
      </c>
      <c r="O958" s="122">
        <v>0.03</v>
      </c>
      <c r="P958" s="50">
        <v>0</v>
      </c>
      <c r="Q958" s="50">
        <v>0</v>
      </c>
      <c r="R958" s="101">
        <v>3.5000000000000003E-2</v>
      </c>
      <c r="S958" s="50">
        <v>0</v>
      </c>
      <c r="T958" s="50">
        <v>0</v>
      </c>
    </row>
    <row r="959" spans="1:20" ht="15.75" x14ac:dyDescent="0.25">
      <c r="A959" s="76"/>
      <c r="B959" s="46">
        <v>1</v>
      </c>
      <c r="C959" s="47">
        <v>6</v>
      </c>
      <c r="D959" s="47">
        <v>1</v>
      </c>
      <c r="E959" s="48">
        <v>2</v>
      </c>
      <c r="F959" s="42">
        <v>3</v>
      </c>
      <c r="G959" s="42">
        <v>2</v>
      </c>
      <c r="H959" s="42">
        <v>13</v>
      </c>
      <c r="I959" s="42"/>
      <c r="J959" s="49" t="s">
        <v>773</v>
      </c>
      <c r="K959" s="50">
        <v>0</v>
      </c>
      <c r="L959" s="50">
        <v>0</v>
      </c>
      <c r="M959" s="50">
        <v>0</v>
      </c>
      <c r="N959" s="50">
        <v>0</v>
      </c>
      <c r="O959" s="122">
        <v>0.03</v>
      </c>
      <c r="P959" s="50">
        <v>0</v>
      </c>
      <c r="Q959" s="50">
        <v>0</v>
      </c>
      <c r="R959" s="101">
        <v>3.5000000000000003E-2</v>
      </c>
      <c r="S959" s="50">
        <v>0</v>
      </c>
      <c r="T959" s="50">
        <v>0</v>
      </c>
    </row>
    <row r="960" spans="1:20" ht="15.75" x14ac:dyDescent="0.25">
      <c r="A960" s="76"/>
      <c r="B960" s="46">
        <v>1</v>
      </c>
      <c r="C960" s="47">
        <v>6</v>
      </c>
      <c r="D960" s="47">
        <v>1</v>
      </c>
      <c r="E960" s="48">
        <v>2</v>
      </c>
      <c r="F960" s="42">
        <v>3</v>
      </c>
      <c r="G960" s="42">
        <v>2</v>
      </c>
      <c r="H960" s="42">
        <v>14</v>
      </c>
      <c r="I960" s="42"/>
      <c r="J960" s="49" t="s">
        <v>774</v>
      </c>
      <c r="K960" s="50">
        <v>0</v>
      </c>
      <c r="L960" s="50">
        <v>0</v>
      </c>
      <c r="M960" s="50">
        <v>0</v>
      </c>
      <c r="N960" s="50">
        <v>0</v>
      </c>
      <c r="O960" s="122">
        <v>0.03</v>
      </c>
      <c r="P960" s="50">
        <v>0</v>
      </c>
      <c r="Q960" s="50">
        <v>0</v>
      </c>
      <c r="R960" s="101">
        <v>3.5000000000000003E-2</v>
      </c>
      <c r="S960" s="50">
        <v>0</v>
      </c>
      <c r="T960" s="50">
        <v>0</v>
      </c>
    </row>
    <row r="961" spans="1:20" ht="15.75" x14ac:dyDescent="0.25">
      <c r="A961" s="76"/>
      <c r="B961" s="46">
        <v>1</v>
      </c>
      <c r="C961" s="47">
        <v>6</v>
      </c>
      <c r="D961" s="47">
        <v>1</v>
      </c>
      <c r="E961" s="48">
        <v>2</v>
      </c>
      <c r="F961" s="42">
        <v>3</v>
      </c>
      <c r="G961" s="42">
        <v>2</v>
      </c>
      <c r="H961" s="42">
        <v>15</v>
      </c>
      <c r="I961" s="42"/>
      <c r="J961" s="49" t="s">
        <v>775</v>
      </c>
      <c r="K961" s="50">
        <v>0</v>
      </c>
      <c r="L961" s="50">
        <v>0</v>
      </c>
      <c r="M961" s="50">
        <v>0</v>
      </c>
      <c r="N961" s="50">
        <v>0</v>
      </c>
      <c r="O961" s="122">
        <v>0.03</v>
      </c>
      <c r="P961" s="50">
        <v>0</v>
      </c>
      <c r="Q961" s="50">
        <v>0</v>
      </c>
      <c r="R961" s="101">
        <v>3.5000000000000003E-2</v>
      </c>
      <c r="S961" s="50">
        <v>0</v>
      </c>
      <c r="T961" s="50">
        <v>0</v>
      </c>
    </row>
    <row r="962" spans="1:20" ht="15.75" x14ac:dyDescent="0.25">
      <c r="A962" s="76"/>
      <c r="B962" s="46">
        <v>1</v>
      </c>
      <c r="C962" s="47">
        <v>6</v>
      </c>
      <c r="D962" s="47">
        <v>1</v>
      </c>
      <c r="E962" s="48">
        <v>2</v>
      </c>
      <c r="F962" s="42">
        <v>3</v>
      </c>
      <c r="G962" s="42">
        <v>2</v>
      </c>
      <c r="H962" s="42">
        <v>16</v>
      </c>
      <c r="I962" s="42"/>
      <c r="J962" s="49" t="s">
        <v>776</v>
      </c>
      <c r="K962" s="50">
        <v>0</v>
      </c>
      <c r="L962" s="50">
        <v>0</v>
      </c>
      <c r="M962" s="50">
        <v>0</v>
      </c>
      <c r="N962" s="50">
        <v>0</v>
      </c>
      <c r="O962" s="122">
        <v>0.03</v>
      </c>
      <c r="P962" s="50">
        <v>0</v>
      </c>
      <c r="Q962" s="50">
        <v>0</v>
      </c>
      <c r="R962" s="101">
        <v>3.5000000000000003E-2</v>
      </c>
      <c r="S962" s="50">
        <v>0</v>
      </c>
      <c r="T962" s="50">
        <v>0</v>
      </c>
    </row>
    <row r="963" spans="1:20" ht="15.75" x14ac:dyDescent="0.25">
      <c r="A963" s="76"/>
      <c r="B963" s="46">
        <v>1</v>
      </c>
      <c r="C963" s="47">
        <v>6</v>
      </c>
      <c r="D963" s="47">
        <v>1</v>
      </c>
      <c r="E963" s="48">
        <v>2</v>
      </c>
      <c r="F963" s="42">
        <v>3</v>
      </c>
      <c r="G963" s="42">
        <v>2</v>
      </c>
      <c r="H963" s="42">
        <v>17</v>
      </c>
      <c r="I963" s="42"/>
      <c r="J963" s="49" t="s">
        <v>777</v>
      </c>
      <c r="K963" s="50">
        <v>0</v>
      </c>
      <c r="L963" s="50">
        <v>0</v>
      </c>
      <c r="M963" s="50">
        <v>0</v>
      </c>
      <c r="N963" s="50">
        <v>0</v>
      </c>
      <c r="O963" s="122">
        <v>0.03</v>
      </c>
      <c r="P963" s="50">
        <v>0</v>
      </c>
      <c r="Q963" s="50">
        <v>0</v>
      </c>
      <c r="R963" s="101">
        <v>3.5000000000000003E-2</v>
      </c>
      <c r="S963" s="50">
        <v>0</v>
      </c>
      <c r="T963" s="50">
        <v>0</v>
      </c>
    </row>
    <row r="964" spans="1:20" ht="15.75" x14ac:dyDescent="0.25">
      <c r="A964" s="76"/>
      <c r="B964" s="46">
        <v>1</v>
      </c>
      <c r="C964" s="47">
        <v>6</v>
      </c>
      <c r="D964" s="47">
        <v>1</v>
      </c>
      <c r="E964" s="48">
        <v>2</v>
      </c>
      <c r="F964" s="42">
        <v>3</v>
      </c>
      <c r="G964" s="42">
        <v>2</v>
      </c>
      <c r="H964" s="42">
        <v>18</v>
      </c>
      <c r="I964" s="42"/>
      <c r="J964" s="49" t="s">
        <v>778</v>
      </c>
      <c r="K964" s="50">
        <v>0</v>
      </c>
      <c r="L964" s="50">
        <v>0</v>
      </c>
      <c r="M964" s="50">
        <v>0</v>
      </c>
      <c r="N964" s="50">
        <v>0</v>
      </c>
      <c r="O964" s="122">
        <v>0.03</v>
      </c>
      <c r="P964" s="50">
        <v>0</v>
      </c>
      <c r="Q964" s="50">
        <v>0</v>
      </c>
      <c r="R964" s="101">
        <v>3.5000000000000003E-2</v>
      </c>
      <c r="S964" s="50">
        <v>0</v>
      </c>
      <c r="T964" s="50">
        <v>0</v>
      </c>
    </row>
    <row r="965" spans="1:20" ht="15.75" x14ac:dyDescent="0.25">
      <c r="A965" s="71">
        <v>4</v>
      </c>
      <c r="B965" s="39">
        <v>1</v>
      </c>
      <c r="C965" s="40">
        <v>6</v>
      </c>
      <c r="D965" s="40">
        <v>1</v>
      </c>
      <c r="E965" s="41">
        <v>2</v>
      </c>
      <c r="F965" s="55">
        <v>4</v>
      </c>
      <c r="G965" s="42"/>
      <c r="H965" s="42"/>
      <c r="I965" s="42"/>
      <c r="J965" s="43" t="s">
        <v>779</v>
      </c>
      <c r="K965" s="72">
        <v>0</v>
      </c>
      <c r="L965" s="72">
        <v>0</v>
      </c>
      <c r="M965" s="72">
        <v>0</v>
      </c>
      <c r="N965" s="72">
        <v>0</v>
      </c>
      <c r="O965" s="104"/>
      <c r="P965" s="72">
        <v>0</v>
      </c>
      <c r="Q965" s="72">
        <v>0</v>
      </c>
      <c r="R965" s="101"/>
      <c r="S965" s="72">
        <v>0</v>
      </c>
      <c r="T965" s="72">
        <v>0</v>
      </c>
    </row>
    <row r="966" spans="1:20" ht="15.75" x14ac:dyDescent="0.25">
      <c r="A966" s="76" t="s">
        <v>678</v>
      </c>
      <c r="B966" s="46">
        <v>1</v>
      </c>
      <c r="C966" s="47">
        <v>6</v>
      </c>
      <c r="D966" s="47">
        <v>1</v>
      </c>
      <c r="E966" s="48">
        <v>2</v>
      </c>
      <c r="F966" s="42">
        <v>4</v>
      </c>
      <c r="G966" s="42">
        <v>1</v>
      </c>
      <c r="H966" s="42"/>
      <c r="I966" s="42"/>
      <c r="J966" s="49" t="s">
        <v>780</v>
      </c>
      <c r="K966" s="50">
        <v>0</v>
      </c>
      <c r="L966" s="50">
        <v>0</v>
      </c>
      <c r="M966" s="50">
        <v>0</v>
      </c>
      <c r="N966" s="50">
        <v>0</v>
      </c>
      <c r="O966" s="122">
        <v>0.03</v>
      </c>
      <c r="P966" s="50">
        <v>0</v>
      </c>
      <c r="Q966" s="50">
        <v>0</v>
      </c>
      <c r="R966" s="101">
        <v>3.5000000000000003E-2</v>
      </c>
      <c r="S966" s="50">
        <v>0</v>
      </c>
      <c r="T966" s="50">
        <v>0</v>
      </c>
    </row>
    <row r="967" spans="1:20" ht="15.75" x14ac:dyDescent="0.25">
      <c r="A967" s="76" t="s">
        <v>759</v>
      </c>
      <c r="B967" s="46">
        <v>1</v>
      </c>
      <c r="C967" s="47">
        <v>6</v>
      </c>
      <c r="D967" s="47">
        <v>1</v>
      </c>
      <c r="E967" s="48">
        <v>2</v>
      </c>
      <c r="F967" s="42">
        <v>4</v>
      </c>
      <c r="G967" s="42">
        <v>2</v>
      </c>
      <c r="H967" s="42"/>
      <c r="I967" s="42"/>
      <c r="J967" s="49" t="s">
        <v>781</v>
      </c>
      <c r="K967" s="50">
        <v>0</v>
      </c>
      <c r="L967" s="50">
        <v>0</v>
      </c>
      <c r="M967" s="50">
        <v>0</v>
      </c>
      <c r="N967" s="50">
        <v>0</v>
      </c>
      <c r="O967" s="122">
        <v>0.03</v>
      </c>
      <c r="P967" s="50">
        <v>0</v>
      </c>
      <c r="Q967" s="50">
        <v>0</v>
      </c>
      <c r="R967" s="101">
        <v>3.5000000000000003E-2</v>
      </c>
      <c r="S967" s="50">
        <v>0</v>
      </c>
      <c r="T967" s="50">
        <v>0</v>
      </c>
    </row>
    <row r="968" spans="1:20" ht="15.75" customHeight="1" x14ac:dyDescent="0.25">
      <c r="A968" s="76" t="s">
        <v>782</v>
      </c>
      <c r="B968" s="46">
        <v>1</v>
      </c>
      <c r="C968" s="47">
        <v>6</v>
      </c>
      <c r="D968" s="47">
        <v>1</v>
      </c>
      <c r="E968" s="48">
        <v>2</v>
      </c>
      <c r="F968" s="42">
        <v>4</v>
      </c>
      <c r="G968" s="42">
        <v>3</v>
      </c>
      <c r="H968" s="42"/>
      <c r="I968" s="42"/>
      <c r="J968" s="61" t="s">
        <v>783</v>
      </c>
      <c r="K968" s="62">
        <v>0</v>
      </c>
      <c r="L968" s="62">
        <v>0</v>
      </c>
      <c r="M968" s="50">
        <v>0</v>
      </c>
      <c r="N968" s="62">
        <v>0</v>
      </c>
      <c r="O968" s="122">
        <v>0.03</v>
      </c>
      <c r="P968" s="50">
        <v>0</v>
      </c>
      <c r="Q968" s="50">
        <v>0</v>
      </c>
      <c r="R968" s="101">
        <v>3.5000000000000003E-2</v>
      </c>
      <c r="S968" s="50">
        <v>0</v>
      </c>
      <c r="T968" s="50">
        <v>0</v>
      </c>
    </row>
    <row r="969" spans="1:20" ht="15.75" x14ac:dyDescent="0.25">
      <c r="A969" s="76" t="s">
        <v>784</v>
      </c>
      <c r="B969" s="46">
        <v>1</v>
      </c>
      <c r="C969" s="47">
        <v>6</v>
      </c>
      <c r="D969" s="47">
        <v>1</v>
      </c>
      <c r="E969" s="48">
        <v>2</v>
      </c>
      <c r="F969" s="42">
        <v>4</v>
      </c>
      <c r="G969" s="42">
        <v>4</v>
      </c>
      <c r="H969" s="42"/>
      <c r="I969" s="42"/>
      <c r="J969" s="49" t="s">
        <v>785</v>
      </c>
      <c r="K969" s="50">
        <v>0</v>
      </c>
      <c r="L969" s="50">
        <v>0</v>
      </c>
      <c r="M969" s="50">
        <v>0</v>
      </c>
      <c r="N969" s="50">
        <v>0</v>
      </c>
      <c r="O969" s="122">
        <v>0.03</v>
      </c>
      <c r="P969" s="50">
        <v>0</v>
      </c>
      <c r="Q969" s="50">
        <v>0</v>
      </c>
      <c r="R969" s="101">
        <v>3.5000000000000003E-2</v>
      </c>
      <c r="S969" s="50">
        <v>0</v>
      </c>
      <c r="T969" s="50">
        <v>0</v>
      </c>
    </row>
    <row r="970" spans="1:20" ht="15.75" x14ac:dyDescent="0.25">
      <c r="A970" s="71">
        <v>5</v>
      </c>
      <c r="B970" s="39">
        <v>1</v>
      </c>
      <c r="C970" s="40">
        <v>6</v>
      </c>
      <c r="D970" s="40">
        <v>1</v>
      </c>
      <c r="E970" s="41">
        <v>2</v>
      </c>
      <c r="F970" s="55">
        <v>5</v>
      </c>
      <c r="G970" s="42"/>
      <c r="H970" s="42"/>
      <c r="I970" s="42"/>
      <c r="J970" s="43" t="s">
        <v>786</v>
      </c>
      <c r="K970" s="72">
        <v>0</v>
      </c>
      <c r="L970" s="72">
        <v>0</v>
      </c>
      <c r="M970" s="72">
        <v>0</v>
      </c>
      <c r="N970" s="72">
        <v>0</v>
      </c>
      <c r="O970" s="104"/>
      <c r="P970" s="72">
        <v>0</v>
      </c>
      <c r="Q970" s="72">
        <v>0</v>
      </c>
      <c r="R970" s="104"/>
      <c r="S970" s="72">
        <v>0</v>
      </c>
      <c r="T970" s="72">
        <v>0</v>
      </c>
    </row>
    <row r="971" spans="1:20" ht="15.75" x14ac:dyDescent="0.25">
      <c r="A971" s="71" t="s">
        <v>678</v>
      </c>
      <c r="B971" s="39">
        <v>1</v>
      </c>
      <c r="C971" s="40">
        <v>6</v>
      </c>
      <c r="D971" s="40">
        <v>1</v>
      </c>
      <c r="E971" s="41">
        <v>2</v>
      </c>
      <c r="F971" s="55">
        <v>5</v>
      </c>
      <c r="G971" s="55">
        <v>1</v>
      </c>
      <c r="H971" s="42"/>
      <c r="I971" s="42"/>
      <c r="J971" s="43" t="s">
        <v>787</v>
      </c>
      <c r="K971" s="72">
        <v>0</v>
      </c>
      <c r="L971" s="72">
        <v>0</v>
      </c>
      <c r="M971" s="72">
        <v>0</v>
      </c>
      <c r="N971" s="72">
        <v>0</v>
      </c>
      <c r="O971" s="104"/>
      <c r="P971" s="72">
        <v>0</v>
      </c>
      <c r="Q971" s="72">
        <v>0</v>
      </c>
      <c r="R971" s="104"/>
      <c r="S971" s="72">
        <v>0</v>
      </c>
      <c r="T971" s="72">
        <v>0</v>
      </c>
    </row>
    <row r="972" spans="1:20" ht="38.25" x14ac:dyDescent="0.25">
      <c r="A972" s="84"/>
      <c r="B972" s="46">
        <v>1</v>
      </c>
      <c r="C972" s="47">
        <v>6</v>
      </c>
      <c r="D972" s="47">
        <v>1</v>
      </c>
      <c r="E972" s="48">
        <v>2</v>
      </c>
      <c r="F972" s="42">
        <v>5</v>
      </c>
      <c r="G972" s="42">
        <v>1</v>
      </c>
      <c r="H972" s="42">
        <v>1</v>
      </c>
      <c r="I972" s="42"/>
      <c r="J972" s="61" t="s">
        <v>788</v>
      </c>
      <c r="K972" s="62">
        <v>0</v>
      </c>
      <c r="L972" s="62">
        <v>0</v>
      </c>
      <c r="M972" s="62">
        <v>0</v>
      </c>
      <c r="N972" s="62">
        <v>0</v>
      </c>
      <c r="O972" s="122">
        <v>0.03</v>
      </c>
      <c r="P972" s="50">
        <v>0</v>
      </c>
      <c r="Q972" s="62">
        <v>0</v>
      </c>
      <c r="R972" s="101">
        <v>3.5000000000000003E-2</v>
      </c>
      <c r="S972" s="50">
        <v>0</v>
      </c>
      <c r="T972" s="62">
        <v>0</v>
      </c>
    </row>
    <row r="973" spans="1:20" ht="15.75" customHeight="1" x14ac:dyDescent="0.25">
      <c r="A973" s="84"/>
      <c r="B973" s="46">
        <v>1</v>
      </c>
      <c r="C973" s="47">
        <v>6</v>
      </c>
      <c r="D973" s="47">
        <v>1</v>
      </c>
      <c r="E973" s="48">
        <v>2</v>
      </c>
      <c r="F973" s="42">
        <v>5</v>
      </c>
      <c r="G973" s="42">
        <v>1</v>
      </c>
      <c r="H973" s="42">
        <v>2</v>
      </c>
      <c r="I973" s="42"/>
      <c r="J973" s="61" t="s">
        <v>789</v>
      </c>
      <c r="K973" s="62">
        <v>0</v>
      </c>
      <c r="L973" s="62">
        <v>0</v>
      </c>
      <c r="M973" s="50">
        <v>0</v>
      </c>
      <c r="N973" s="62">
        <v>0</v>
      </c>
      <c r="O973" s="122">
        <v>0.03</v>
      </c>
      <c r="P973" s="50">
        <v>0</v>
      </c>
      <c r="Q973" s="50">
        <v>0</v>
      </c>
      <c r="R973" s="101">
        <v>3.5000000000000003E-2</v>
      </c>
      <c r="S973" s="50">
        <v>0</v>
      </c>
      <c r="T973" s="50">
        <v>0</v>
      </c>
    </row>
    <row r="974" spans="1:20" ht="15.75" customHeight="1" x14ac:dyDescent="0.25">
      <c r="A974" s="84"/>
      <c r="B974" s="46">
        <v>1</v>
      </c>
      <c r="C974" s="47">
        <v>6</v>
      </c>
      <c r="D974" s="47">
        <v>1</v>
      </c>
      <c r="E974" s="48">
        <v>2</v>
      </c>
      <c r="F974" s="42">
        <v>5</v>
      </c>
      <c r="G974" s="42">
        <v>1</v>
      </c>
      <c r="H974" s="42">
        <v>3</v>
      </c>
      <c r="I974" s="42"/>
      <c r="J974" s="61" t="s">
        <v>790</v>
      </c>
      <c r="K974" s="62">
        <v>0</v>
      </c>
      <c r="L974" s="62">
        <v>0</v>
      </c>
      <c r="M974" s="50">
        <v>0</v>
      </c>
      <c r="N974" s="62">
        <v>0</v>
      </c>
      <c r="O974" s="122">
        <v>0.03</v>
      </c>
      <c r="P974" s="50">
        <v>0</v>
      </c>
      <c r="Q974" s="50">
        <v>0</v>
      </c>
      <c r="R974" s="101">
        <v>3.5000000000000003E-2</v>
      </c>
      <c r="S974" s="50">
        <v>0</v>
      </c>
      <c r="T974" s="50">
        <v>0</v>
      </c>
    </row>
    <row r="975" spans="1:20" ht="15.75" customHeight="1" x14ac:dyDescent="0.25">
      <c r="A975" s="84"/>
      <c r="B975" s="46">
        <v>1</v>
      </c>
      <c r="C975" s="47">
        <v>6</v>
      </c>
      <c r="D975" s="47">
        <v>1</v>
      </c>
      <c r="E975" s="48">
        <v>2</v>
      </c>
      <c r="F975" s="42">
        <v>5</v>
      </c>
      <c r="G975" s="42">
        <v>1</v>
      </c>
      <c r="H975" s="42">
        <v>4</v>
      </c>
      <c r="I975" s="42"/>
      <c r="J975" s="61" t="s">
        <v>791</v>
      </c>
      <c r="K975" s="62">
        <v>0</v>
      </c>
      <c r="L975" s="62">
        <v>0</v>
      </c>
      <c r="M975" s="50">
        <v>0</v>
      </c>
      <c r="N975" s="62">
        <v>0</v>
      </c>
      <c r="O975" s="122">
        <v>0.03</v>
      </c>
      <c r="P975" s="50">
        <v>0</v>
      </c>
      <c r="Q975" s="50">
        <v>0</v>
      </c>
      <c r="R975" s="101">
        <v>3.5000000000000003E-2</v>
      </c>
      <c r="S975" s="50">
        <v>0</v>
      </c>
      <c r="T975" s="50">
        <v>0</v>
      </c>
    </row>
    <row r="976" spans="1:20" ht="15.75" x14ac:dyDescent="0.25">
      <c r="A976" s="71" t="s">
        <v>759</v>
      </c>
      <c r="B976" s="39">
        <v>1</v>
      </c>
      <c r="C976" s="40">
        <v>6</v>
      </c>
      <c r="D976" s="40">
        <v>1</v>
      </c>
      <c r="E976" s="41">
        <v>2</v>
      </c>
      <c r="F976" s="55">
        <v>5</v>
      </c>
      <c r="G976" s="55">
        <v>2</v>
      </c>
      <c r="H976" s="42"/>
      <c r="I976" s="42"/>
      <c r="J976" s="43" t="s">
        <v>792</v>
      </c>
      <c r="K976" s="72">
        <v>0</v>
      </c>
      <c r="L976" s="72">
        <v>0</v>
      </c>
      <c r="M976" s="72">
        <v>0</v>
      </c>
      <c r="N976" s="72">
        <v>0</v>
      </c>
      <c r="O976" s="101"/>
      <c r="P976" s="72">
        <v>0</v>
      </c>
      <c r="Q976" s="72">
        <v>0</v>
      </c>
      <c r="R976" s="104"/>
      <c r="S976" s="72">
        <v>0</v>
      </c>
      <c r="T976" s="72">
        <v>0</v>
      </c>
    </row>
    <row r="977" spans="1:20" ht="25.5" x14ac:dyDescent="0.25">
      <c r="A977" s="84"/>
      <c r="B977" s="46">
        <v>1</v>
      </c>
      <c r="C977" s="47">
        <v>6</v>
      </c>
      <c r="D977" s="47">
        <v>1</v>
      </c>
      <c r="E977" s="48">
        <v>2</v>
      </c>
      <c r="F977" s="42">
        <v>5</v>
      </c>
      <c r="G977" s="42">
        <v>2</v>
      </c>
      <c r="H977" s="42">
        <v>1</v>
      </c>
      <c r="I977" s="42"/>
      <c r="J977" s="61" t="s">
        <v>793</v>
      </c>
      <c r="K977" s="62">
        <v>0</v>
      </c>
      <c r="L977" s="62">
        <v>0</v>
      </c>
      <c r="M977" s="62">
        <v>0</v>
      </c>
      <c r="N977" s="62">
        <v>0</v>
      </c>
      <c r="O977" s="122">
        <v>0.03</v>
      </c>
      <c r="P977" s="50">
        <v>0</v>
      </c>
      <c r="Q977" s="62">
        <v>0</v>
      </c>
      <c r="R977" s="101">
        <v>3.5000000000000003E-2</v>
      </c>
      <c r="S977" s="50">
        <v>0</v>
      </c>
      <c r="T977" s="62">
        <v>0</v>
      </c>
    </row>
    <row r="978" spans="1:20" ht="76.5" x14ac:dyDescent="0.25">
      <c r="A978" s="84"/>
      <c r="B978" s="46">
        <v>1</v>
      </c>
      <c r="C978" s="47">
        <v>6</v>
      </c>
      <c r="D978" s="47">
        <v>1</v>
      </c>
      <c r="E978" s="48">
        <v>2</v>
      </c>
      <c r="F978" s="42">
        <v>5</v>
      </c>
      <c r="G978" s="42">
        <v>2</v>
      </c>
      <c r="H978" s="42">
        <v>2</v>
      </c>
      <c r="I978" s="42"/>
      <c r="J978" s="61" t="s">
        <v>794</v>
      </c>
      <c r="K978" s="62">
        <v>0</v>
      </c>
      <c r="L978" s="62">
        <v>0</v>
      </c>
      <c r="M978" s="62">
        <v>0</v>
      </c>
      <c r="N978" s="62">
        <v>0</v>
      </c>
      <c r="O978" s="122">
        <v>0.03</v>
      </c>
      <c r="P978" s="50">
        <v>0</v>
      </c>
      <c r="Q978" s="62">
        <v>0</v>
      </c>
      <c r="R978" s="101">
        <v>3.5000000000000003E-2</v>
      </c>
      <c r="S978" s="50">
        <v>0</v>
      </c>
      <c r="T978" s="62">
        <v>0</v>
      </c>
    </row>
    <row r="979" spans="1:20" ht="38.25" x14ac:dyDescent="0.25">
      <c r="A979" s="84"/>
      <c r="B979" s="46">
        <v>1</v>
      </c>
      <c r="C979" s="47">
        <v>6</v>
      </c>
      <c r="D979" s="47">
        <v>1</v>
      </c>
      <c r="E979" s="48">
        <v>2</v>
      </c>
      <c r="F979" s="42">
        <v>5</v>
      </c>
      <c r="G979" s="42">
        <v>2</v>
      </c>
      <c r="H979" s="42">
        <v>3</v>
      </c>
      <c r="I979" s="42"/>
      <c r="J979" s="61" t="s">
        <v>795</v>
      </c>
      <c r="K979" s="62">
        <v>0</v>
      </c>
      <c r="L979" s="62">
        <v>0</v>
      </c>
      <c r="M979" s="62">
        <v>0</v>
      </c>
      <c r="N979" s="62">
        <v>0</v>
      </c>
      <c r="O979" s="122">
        <v>0.03</v>
      </c>
      <c r="P979" s="50">
        <v>0</v>
      </c>
      <c r="Q979" s="62">
        <v>0</v>
      </c>
      <c r="R979" s="101">
        <v>3.5000000000000003E-2</v>
      </c>
      <c r="S979" s="50">
        <v>0</v>
      </c>
      <c r="T979" s="62">
        <v>0</v>
      </c>
    </row>
    <row r="980" spans="1:20" ht="15.75" x14ac:dyDescent="0.25">
      <c r="A980" s="84"/>
      <c r="B980" s="46">
        <v>1</v>
      </c>
      <c r="C980" s="47">
        <v>6</v>
      </c>
      <c r="D980" s="47">
        <v>1</v>
      </c>
      <c r="E980" s="48">
        <v>2</v>
      </c>
      <c r="F980" s="42">
        <v>5</v>
      </c>
      <c r="G980" s="42">
        <v>2</v>
      </c>
      <c r="H980" s="42">
        <v>4</v>
      </c>
      <c r="I980" s="42"/>
      <c r="J980" s="49" t="s">
        <v>796</v>
      </c>
      <c r="K980" s="50">
        <v>0</v>
      </c>
      <c r="L980" s="50">
        <v>0</v>
      </c>
      <c r="M980" s="50">
        <v>0</v>
      </c>
      <c r="N980" s="50">
        <v>0</v>
      </c>
      <c r="O980" s="122">
        <v>0.03</v>
      </c>
      <c r="P980" s="50">
        <v>0</v>
      </c>
      <c r="Q980" s="62">
        <v>0</v>
      </c>
      <c r="R980" s="101">
        <v>3.5000000000000003E-2</v>
      </c>
      <c r="S980" s="50">
        <v>0</v>
      </c>
      <c r="T980" s="62">
        <v>0</v>
      </c>
    </row>
    <row r="981" spans="1:20" ht="15.75" x14ac:dyDescent="0.25">
      <c r="A981" s="71" t="s">
        <v>782</v>
      </c>
      <c r="B981" s="39">
        <v>1</v>
      </c>
      <c r="C981" s="40">
        <v>6</v>
      </c>
      <c r="D981" s="40">
        <v>1</v>
      </c>
      <c r="E981" s="41">
        <v>2</v>
      </c>
      <c r="F981" s="55">
        <v>5</v>
      </c>
      <c r="G981" s="55">
        <v>3</v>
      </c>
      <c r="H981" s="42"/>
      <c r="I981" s="42"/>
      <c r="J981" s="43" t="s">
        <v>792</v>
      </c>
      <c r="K981" s="72">
        <v>0</v>
      </c>
      <c r="L981" s="72">
        <v>0</v>
      </c>
      <c r="M981" s="72">
        <v>0</v>
      </c>
      <c r="N981" s="72">
        <v>0</v>
      </c>
      <c r="O981" s="104"/>
      <c r="P981" s="72">
        <v>0</v>
      </c>
      <c r="Q981" s="72">
        <v>0</v>
      </c>
      <c r="R981" s="104"/>
      <c r="S981" s="72">
        <v>0</v>
      </c>
      <c r="T981" s="72">
        <v>0</v>
      </c>
    </row>
    <row r="982" spans="1:20" ht="38.25" x14ac:dyDescent="0.25">
      <c r="A982" s="84"/>
      <c r="B982" s="46">
        <v>1</v>
      </c>
      <c r="C982" s="47">
        <v>6</v>
      </c>
      <c r="D982" s="47">
        <v>1</v>
      </c>
      <c r="E982" s="48">
        <v>2</v>
      </c>
      <c r="F982" s="42">
        <v>5</v>
      </c>
      <c r="G982" s="42">
        <v>3</v>
      </c>
      <c r="H982" s="42">
        <v>1</v>
      </c>
      <c r="I982" s="42"/>
      <c r="J982" s="61" t="s">
        <v>797</v>
      </c>
      <c r="K982" s="62">
        <v>0</v>
      </c>
      <c r="L982" s="62">
        <v>0</v>
      </c>
      <c r="M982" s="62">
        <v>0</v>
      </c>
      <c r="N982" s="62">
        <v>0</v>
      </c>
      <c r="O982" s="122">
        <v>0.03</v>
      </c>
      <c r="P982" s="50">
        <v>0</v>
      </c>
      <c r="Q982" s="62">
        <v>0</v>
      </c>
      <c r="R982" s="107"/>
      <c r="S982" s="50">
        <v>0</v>
      </c>
      <c r="T982" s="62">
        <v>0</v>
      </c>
    </row>
    <row r="983" spans="1:20" ht="15.75" x14ac:dyDescent="0.25">
      <c r="A983" s="84"/>
      <c r="B983" s="46">
        <v>1</v>
      </c>
      <c r="C983" s="47">
        <v>6</v>
      </c>
      <c r="D983" s="47">
        <v>1</v>
      </c>
      <c r="E983" s="48">
        <v>2</v>
      </c>
      <c r="F983" s="42">
        <v>5</v>
      </c>
      <c r="G983" s="42">
        <v>3</v>
      </c>
      <c r="H983" s="42">
        <v>2</v>
      </c>
      <c r="I983" s="42"/>
      <c r="J983" s="49" t="s">
        <v>798</v>
      </c>
      <c r="K983" s="50">
        <v>0</v>
      </c>
      <c r="L983" s="50">
        <v>0</v>
      </c>
      <c r="M983" s="50">
        <v>0</v>
      </c>
      <c r="N983" s="50">
        <v>0</v>
      </c>
      <c r="O983" s="122">
        <v>0.03</v>
      </c>
      <c r="P983" s="50">
        <v>0</v>
      </c>
      <c r="Q983" s="62">
        <v>0</v>
      </c>
      <c r="R983" s="108"/>
      <c r="S983" s="50">
        <v>0</v>
      </c>
      <c r="T983" s="62">
        <v>0</v>
      </c>
    </row>
    <row r="984" spans="1:20" ht="38.25" x14ac:dyDescent="0.25">
      <c r="A984" s="84"/>
      <c r="B984" s="46">
        <v>1</v>
      </c>
      <c r="C984" s="47">
        <v>6</v>
      </c>
      <c r="D984" s="47">
        <v>1</v>
      </c>
      <c r="E984" s="48">
        <v>2</v>
      </c>
      <c r="F984" s="42">
        <v>5</v>
      </c>
      <c r="G984" s="42">
        <v>3</v>
      </c>
      <c r="H984" s="42">
        <v>3</v>
      </c>
      <c r="I984" s="42"/>
      <c r="J984" s="61" t="s">
        <v>799</v>
      </c>
      <c r="K984" s="50">
        <v>0</v>
      </c>
      <c r="L984" s="50">
        <v>0</v>
      </c>
      <c r="M984" s="62">
        <v>0</v>
      </c>
      <c r="N984" s="62">
        <v>0</v>
      </c>
      <c r="O984" s="122">
        <v>0.03</v>
      </c>
      <c r="P984" s="50">
        <v>0</v>
      </c>
      <c r="Q984" s="62">
        <v>0</v>
      </c>
      <c r="R984" s="107"/>
      <c r="S984" s="50">
        <v>0</v>
      </c>
      <c r="T984" s="62">
        <v>0</v>
      </c>
    </row>
    <row r="985" spans="1:20" ht="15.75" x14ac:dyDescent="0.25">
      <c r="A985" s="71" t="s">
        <v>784</v>
      </c>
      <c r="B985" s="39">
        <v>1</v>
      </c>
      <c r="C985" s="40">
        <v>6</v>
      </c>
      <c r="D985" s="40">
        <v>1</v>
      </c>
      <c r="E985" s="41">
        <v>2</v>
      </c>
      <c r="F985" s="55">
        <v>5</v>
      </c>
      <c r="G985" s="55">
        <v>4</v>
      </c>
      <c r="H985" s="42"/>
      <c r="I985" s="42"/>
      <c r="J985" s="43" t="s">
        <v>792</v>
      </c>
      <c r="K985" s="72">
        <v>0</v>
      </c>
      <c r="L985" s="72">
        <v>0</v>
      </c>
      <c r="M985" s="72">
        <v>0</v>
      </c>
      <c r="N985" s="72">
        <v>0</v>
      </c>
      <c r="O985" s="99"/>
      <c r="P985" s="72">
        <v>0</v>
      </c>
      <c r="Q985" s="72">
        <v>0</v>
      </c>
      <c r="R985" s="99"/>
      <c r="S985" s="72">
        <v>0</v>
      </c>
      <c r="T985" s="72">
        <v>0</v>
      </c>
    </row>
    <row r="986" spans="1:20" ht="63.75" x14ac:dyDescent="0.25">
      <c r="A986" s="84"/>
      <c r="B986" s="39">
        <v>1</v>
      </c>
      <c r="C986" s="40">
        <v>6</v>
      </c>
      <c r="D986" s="40">
        <v>1</v>
      </c>
      <c r="E986" s="41">
        <v>2</v>
      </c>
      <c r="F986" s="55">
        <v>5</v>
      </c>
      <c r="G986" s="55">
        <v>4</v>
      </c>
      <c r="H986" s="55">
        <v>1</v>
      </c>
      <c r="I986" s="42"/>
      <c r="J986" s="57" t="s">
        <v>800</v>
      </c>
      <c r="K986" s="72">
        <v>0</v>
      </c>
      <c r="L986" s="72">
        <v>0</v>
      </c>
      <c r="M986" s="72">
        <v>0</v>
      </c>
      <c r="N986" s="72">
        <v>0</v>
      </c>
      <c r="O986" s="122">
        <v>0.03</v>
      </c>
      <c r="P986" s="50">
        <v>0</v>
      </c>
      <c r="Q986" s="72">
        <v>0</v>
      </c>
      <c r="R986" s="101">
        <v>3.5000000000000003E-2</v>
      </c>
      <c r="S986" s="50">
        <v>0</v>
      </c>
      <c r="T986" s="72">
        <v>0</v>
      </c>
    </row>
    <row r="987" spans="1:20" ht="15.75" x14ac:dyDescent="0.25">
      <c r="A987" s="84"/>
      <c r="B987" s="39">
        <v>1</v>
      </c>
      <c r="C987" s="40">
        <v>6</v>
      </c>
      <c r="D987" s="40">
        <v>1</v>
      </c>
      <c r="E987" s="41">
        <v>2</v>
      </c>
      <c r="F987" s="55">
        <v>5</v>
      </c>
      <c r="G987" s="55">
        <v>4</v>
      </c>
      <c r="H987" s="55">
        <v>2</v>
      </c>
      <c r="I987" s="42"/>
      <c r="J987" s="43" t="s">
        <v>801</v>
      </c>
      <c r="K987" s="72">
        <v>0</v>
      </c>
      <c r="L987" s="72">
        <v>0</v>
      </c>
      <c r="M987" s="72">
        <v>0</v>
      </c>
      <c r="N987" s="72">
        <v>0</v>
      </c>
      <c r="O987" s="122"/>
      <c r="P987" s="72">
        <v>0</v>
      </c>
      <c r="Q987" s="72">
        <v>0</v>
      </c>
      <c r="R987" s="104"/>
      <c r="S987" s="72">
        <v>0</v>
      </c>
      <c r="T987" s="72">
        <v>0</v>
      </c>
    </row>
    <row r="988" spans="1:20" ht="15.75" x14ac:dyDescent="0.25">
      <c r="A988" s="84"/>
      <c r="B988" s="46">
        <v>1</v>
      </c>
      <c r="C988" s="47">
        <v>6</v>
      </c>
      <c r="D988" s="47">
        <v>1</v>
      </c>
      <c r="E988" s="48">
        <v>2</v>
      </c>
      <c r="F988" s="42">
        <v>5</v>
      </c>
      <c r="G988" s="42">
        <v>4</v>
      </c>
      <c r="H988" s="42">
        <v>2</v>
      </c>
      <c r="I988" s="42">
        <v>1</v>
      </c>
      <c r="J988" s="49" t="s">
        <v>802</v>
      </c>
      <c r="K988" s="50">
        <v>0</v>
      </c>
      <c r="L988" s="50">
        <v>0</v>
      </c>
      <c r="M988" s="50">
        <v>0</v>
      </c>
      <c r="N988" s="50">
        <v>0</v>
      </c>
      <c r="O988" s="122">
        <v>0.03</v>
      </c>
      <c r="P988" s="50">
        <v>0</v>
      </c>
      <c r="Q988" s="62">
        <v>0</v>
      </c>
      <c r="R988" s="101">
        <v>3.5000000000000003E-2</v>
      </c>
      <c r="S988" s="50">
        <v>0</v>
      </c>
      <c r="T988" s="62">
        <v>0</v>
      </c>
    </row>
    <row r="989" spans="1:20" ht="38.25" x14ac:dyDescent="0.25">
      <c r="A989" s="84"/>
      <c r="B989" s="46">
        <v>1</v>
      </c>
      <c r="C989" s="47">
        <v>6</v>
      </c>
      <c r="D989" s="47">
        <v>1</v>
      </c>
      <c r="E989" s="48">
        <v>2</v>
      </c>
      <c r="F989" s="42">
        <v>5</v>
      </c>
      <c r="G989" s="42">
        <v>4</v>
      </c>
      <c r="H989" s="42">
        <v>2</v>
      </c>
      <c r="I989" s="42">
        <v>2</v>
      </c>
      <c r="J989" s="61" t="s">
        <v>803</v>
      </c>
      <c r="K989" s="50">
        <v>0</v>
      </c>
      <c r="L989" s="50">
        <v>0</v>
      </c>
      <c r="M989" s="62">
        <v>0</v>
      </c>
      <c r="N989" s="62">
        <v>0</v>
      </c>
      <c r="O989" s="122">
        <v>0.03</v>
      </c>
      <c r="P989" s="50">
        <v>0</v>
      </c>
      <c r="Q989" s="62">
        <v>0</v>
      </c>
      <c r="R989" s="101">
        <v>3.5000000000000003E-2</v>
      </c>
      <c r="S989" s="50">
        <v>0</v>
      </c>
      <c r="T989" s="62">
        <v>0</v>
      </c>
    </row>
    <row r="990" spans="1:20" ht="15.75" x14ac:dyDescent="0.25">
      <c r="A990" s="84"/>
      <c r="B990" s="46">
        <v>1</v>
      </c>
      <c r="C990" s="47">
        <v>6</v>
      </c>
      <c r="D990" s="47">
        <v>1</v>
      </c>
      <c r="E990" s="48">
        <v>2</v>
      </c>
      <c r="F990" s="42">
        <v>5</v>
      </c>
      <c r="G990" s="42">
        <v>4</v>
      </c>
      <c r="H990" s="42">
        <v>2</v>
      </c>
      <c r="I990" s="42">
        <v>3</v>
      </c>
      <c r="J990" s="49" t="s">
        <v>804</v>
      </c>
      <c r="K990" s="50">
        <v>0</v>
      </c>
      <c r="L990" s="50">
        <v>0</v>
      </c>
      <c r="M990" s="50">
        <v>0</v>
      </c>
      <c r="N990" s="50">
        <v>0</v>
      </c>
      <c r="O990" s="122">
        <v>0.03</v>
      </c>
      <c r="P990" s="50">
        <v>0</v>
      </c>
      <c r="Q990" s="62">
        <v>0</v>
      </c>
      <c r="R990" s="101">
        <v>3.5000000000000003E-2</v>
      </c>
      <c r="S990" s="50">
        <v>0</v>
      </c>
      <c r="T990" s="62">
        <v>0</v>
      </c>
    </row>
    <row r="991" spans="1:20" ht="15.75" x14ac:dyDescent="0.25">
      <c r="A991" s="84"/>
      <c r="B991" s="46">
        <v>1</v>
      </c>
      <c r="C991" s="47">
        <v>6</v>
      </c>
      <c r="D991" s="47">
        <v>1</v>
      </c>
      <c r="E991" s="48">
        <v>2</v>
      </c>
      <c r="F991" s="42">
        <v>5</v>
      </c>
      <c r="G991" s="42">
        <v>4</v>
      </c>
      <c r="H991" s="42">
        <v>2</v>
      </c>
      <c r="I991" s="42">
        <v>4</v>
      </c>
      <c r="J991" s="49" t="s">
        <v>805</v>
      </c>
      <c r="K991" s="50">
        <v>0</v>
      </c>
      <c r="L991" s="50">
        <v>0</v>
      </c>
      <c r="M991" s="50">
        <v>0</v>
      </c>
      <c r="N991" s="50">
        <v>0</v>
      </c>
      <c r="O991" s="122">
        <v>0.03</v>
      </c>
      <c r="P991" s="50">
        <v>0</v>
      </c>
      <c r="Q991" s="62">
        <v>0</v>
      </c>
      <c r="R991" s="101">
        <v>3.5000000000000003E-2</v>
      </c>
      <c r="S991" s="50">
        <v>0</v>
      </c>
      <c r="T991" s="62">
        <v>0</v>
      </c>
    </row>
    <row r="992" spans="1:20" ht="15.75" x14ac:dyDescent="0.25">
      <c r="A992" s="84"/>
      <c r="B992" s="46">
        <v>1</v>
      </c>
      <c r="C992" s="47">
        <v>6</v>
      </c>
      <c r="D992" s="47">
        <v>1</v>
      </c>
      <c r="E992" s="48">
        <v>2</v>
      </c>
      <c r="F992" s="42">
        <v>5</v>
      </c>
      <c r="G992" s="42">
        <v>4</v>
      </c>
      <c r="H992" s="42">
        <v>2</v>
      </c>
      <c r="I992" s="42">
        <v>5</v>
      </c>
      <c r="J992" s="49" t="s">
        <v>806</v>
      </c>
      <c r="K992" s="50">
        <v>0</v>
      </c>
      <c r="L992" s="50">
        <v>0</v>
      </c>
      <c r="M992" s="50">
        <v>0</v>
      </c>
      <c r="N992" s="50">
        <v>0</v>
      </c>
      <c r="O992" s="122">
        <v>0.03</v>
      </c>
      <c r="P992" s="50">
        <v>0</v>
      </c>
      <c r="Q992" s="62">
        <v>0</v>
      </c>
      <c r="R992" s="101">
        <v>3.5000000000000003E-2</v>
      </c>
      <c r="S992" s="50">
        <v>0</v>
      </c>
      <c r="T992" s="62">
        <v>0</v>
      </c>
    </row>
    <row r="993" spans="1:20" ht="15.75" x14ac:dyDescent="0.25">
      <c r="A993" s="84"/>
      <c r="B993" s="46">
        <v>1</v>
      </c>
      <c r="C993" s="47">
        <v>6</v>
      </c>
      <c r="D993" s="47">
        <v>1</v>
      </c>
      <c r="E993" s="48">
        <v>2</v>
      </c>
      <c r="F993" s="42">
        <v>5</v>
      </c>
      <c r="G993" s="42">
        <v>4</v>
      </c>
      <c r="H993" s="42">
        <v>2</v>
      </c>
      <c r="I993" s="42">
        <v>6</v>
      </c>
      <c r="J993" s="49" t="s">
        <v>807</v>
      </c>
      <c r="K993" s="50">
        <v>0</v>
      </c>
      <c r="L993" s="50">
        <v>0</v>
      </c>
      <c r="M993" s="50">
        <v>0</v>
      </c>
      <c r="N993" s="50">
        <v>0</v>
      </c>
      <c r="O993" s="122">
        <v>0.03</v>
      </c>
      <c r="P993" s="50">
        <v>0</v>
      </c>
      <c r="Q993" s="62">
        <v>0</v>
      </c>
      <c r="R993" s="101">
        <v>3.5000000000000003E-2</v>
      </c>
      <c r="S993" s="50">
        <v>0</v>
      </c>
      <c r="T993" s="62">
        <v>0</v>
      </c>
    </row>
    <row r="994" spans="1:20" ht="25.5" x14ac:dyDescent="0.25">
      <c r="A994" s="84"/>
      <c r="B994" s="46">
        <v>1</v>
      </c>
      <c r="C994" s="47">
        <v>6</v>
      </c>
      <c r="D994" s="47">
        <v>1</v>
      </c>
      <c r="E994" s="48">
        <v>2</v>
      </c>
      <c r="F994" s="42">
        <v>5</v>
      </c>
      <c r="G994" s="42">
        <v>4</v>
      </c>
      <c r="H994" s="42">
        <v>2</v>
      </c>
      <c r="I994" s="42">
        <v>7</v>
      </c>
      <c r="J994" s="61" t="s">
        <v>808</v>
      </c>
      <c r="K994" s="62">
        <v>0</v>
      </c>
      <c r="L994" s="62">
        <v>0</v>
      </c>
      <c r="M994" s="62">
        <v>0</v>
      </c>
      <c r="N994" s="62">
        <v>0</v>
      </c>
      <c r="O994" s="122">
        <v>0.03</v>
      </c>
      <c r="P994" s="50">
        <v>0</v>
      </c>
      <c r="Q994" s="62">
        <v>0</v>
      </c>
      <c r="R994" s="101">
        <v>3.5000000000000003E-2</v>
      </c>
      <c r="S994" s="50">
        <v>0</v>
      </c>
      <c r="T994" s="62">
        <v>0</v>
      </c>
    </row>
    <row r="995" spans="1:20" ht="38.25" x14ac:dyDescent="0.25">
      <c r="A995" s="84"/>
      <c r="B995" s="46">
        <v>1</v>
      </c>
      <c r="C995" s="47">
        <v>6</v>
      </c>
      <c r="D995" s="47">
        <v>1</v>
      </c>
      <c r="E995" s="48">
        <v>2</v>
      </c>
      <c r="F995" s="42">
        <v>5</v>
      </c>
      <c r="G995" s="42">
        <v>4</v>
      </c>
      <c r="H995" s="42">
        <v>2</v>
      </c>
      <c r="I995" s="42">
        <v>8</v>
      </c>
      <c r="J995" s="61" t="s">
        <v>809</v>
      </c>
      <c r="K995" s="62">
        <v>0</v>
      </c>
      <c r="L995" s="62">
        <v>0</v>
      </c>
      <c r="M995" s="62">
        <v>0</v>
      </c>
      <c r="N995" s="62">
        <v>0</v>
      </c>
      <c r="O995" s="122">
        <v>0.03</v>
      </c>
      <c r="P995" s="50">
        <v>0</v>
      </c>
      <c r="Q995" s="62">
        <v>0</v>
      </c>
      <c r="R995" s="101">
        <v>3.5000000000000003E-2</v>
      </c>
      <c r="S995" s="50">
        <v>0</v>
      </c>
      <c r="T995" s="62">
        <v>0</v>
      </c>
    </row>
    <row r="996" spans="1:20" ht="15.75" customHeight="1" x14ac:dyDescent="0.25">
      <c r="A996" s="84"/>
      <c r="B996" s="46">
        <v>1</v>
      </c>
      <c r="C996" s="47">
        <v>6</v>
      </c>
      <c r="D996" s="47">
        <v>1</v>
      </c>
      <c r="E996" s="48">
        <v>2</v>
      </c>
      <c r="F996" s="42">
        <v>5</v>
      </c>
      <c r="G996" s="42">
        <v>4</v>
      </c>
      <c r="H996" s="42">
        <v>2</v>
      </c>
      <c r="I996" s="42">
        <v>9</v>
      </c>
      <c r="J996" s="61" t="s">
        <v>810</v>
      </c>
      <c r="K996" s="62">
        <v>0</v>
      </c>
      <c r="L996" s="62">
        <v>0</v>
      </c>
      <c r="M996" s="50">
        <v>0</v>
      </c>
      <c r="N996" s="62">
        <v>0</v>
      </c>
      <c r="O996" s="122">
        <v>0.03</v>
      </c>
      <c r="P996" s="50">
        <v>0</v>
      </c>
      <c r="Q996" s="62">
        <v>0</v>
      </c>
      <c r="R996" s="101">
        <v>3.5000000000000003E-2</v>
      </c>
      <c r="S996" s="50">
        <v>0</v>
      </c>
      <c r="T996" s="62">
        <v>0</v>
      </c>
    </row>
    <row r="997" spans="1:20" ht="25.5" x14ac:dyDescent="0.25">
      <c r="A997" s="84"/>
      <c r="B997" s="39">
        <v>1</v>
      </c>
      <c r="C997" s="40">
        <v>6</v>
      </c>
      <c r="D997" s="40">
        <v>1</v>
      </c>
      <c r="E997" s="41">
        <v>2</v>
      </c>
      <c r="F997" s="55">
        <v>5</v>
      </c>
      <c r="G997" s="55">
        <v>4</v>
      </c>
      <c r="H997" s="55">
        <v>3</v>
      </c>
      <c r="I997" s="42"/>
      <c r="J997" s="57" t="s">
        <v>811</v>
      </c>
      <c r="K997" s="72">
        <v>0</v>
      </c>
      <c r="L997" s="72">
        <v>0</v>
      </c>
      <c r="M997" s="72">
        <v>0</v>
      </c>
      <c r="N997" s="72">
        <v>0</v>
      </c>
      <c r="O997" s="122">
        <v>0.03</v>
      </c>
      <c r="P997" s="86">
        <v>0</v>
      </c>
      <c r="Q997" s="72">
        <v>0</v>
      </c>
      <c r="R997" s="101">
        <v>3.5000000000000003E-2</v>
      </c>
      <c r="S997" s="86">
        <v>0</v>
      </c>
      <c r="T997" s="72">
        <v>0</v>
      </c>
    </row>
    <row r="998" spans="1:20" ht="15.75" x14ac:dyDescent="0.25">
      <c r="A998" s="71" t="s">
        <v>812</v>
      </c>
      <c r="B998" s="39">
        <v>1</v>
      </c>
      <c r="C998" s="40">
        <v>6</v>
      </c>
      <c r="D998" s="40">
        <v>1</v>
      </c>
      <c r="E998" s="41">
        <v>2</v>
      </c>
      <c r="F998" s="55">
        <v>5</v>
      </c>
      <c r="G998" s="55">
        <v>5</v>
      </c>
      <c r="H998" s="42"/>
      <c r="I998" s="42"/>
      <c r="J998" s="43" t="s">
        <v>792</v>
      </c>
      <c r="K998" s="72">
        <v>0</v>
      </c>
      <c r="L998" s="72">
        <v>0</v>
      </c>
      <c r="M998" s="72">
        <v>0</v>
      </c>
      <c r="N998" s="72">
        <v>0</v>
      </c>
      <c r="O998" s="104"/>
      <c r="P998" s="72">
        <v>0</v>
      </c>
      <c r="Q998" s="72">
        <v>0</v>
      </c>
      <c r="R998" s="104"/>
      <c r="S998" s="72">
        <v>0</v>
      </c>
      <c r="T998" s="72">
        <v>0</v>
      </c>
    </row>
    <row r="999" spans="1:20" ht="25.5" x14ac:dyDescent="0.25">
      <c r="A999" s="84"/>
      <c r="B999" s="46">
        <v>1</v>
      </c>
      <c r="C999" s="47">
        <v>6</v>
      </c>
      <c r="D999" s="47">
        <v>1</v>
      </c>
      <c r="E999" s="48">
        <v>2</v>
      </c>
      <c r="F999" s="42">
        <v>5</v>
      </c>
      <c r="G999" s="42">
        <v>5</v>
      </c>
      <c r="H999" s="42">
        <v>1</v>
      </c>
      <c r="I999" s="42"/>
      <c r="J999" s="61" t="s">
        <v>813</v>
      </c>
      <c r="K999" s="50">
        <v>0</v>
      </c>
      <c r="L999" s="50">
        <v>0</v>
      </c>
      <c r="M999" s="62">
        <v>0</v>
      </c>
      <c r="N999" s="62">
        <v>0</v>
      </c>
      <c r="O999" s="122">
        <v>0.03</v>
      </c>
      <c r="P999" s="50">
        <v>0</v>
      </c>
      <c r="Q999" s="62">
        <v>0</v>
      </c>
      <c r="R999" s="101">
        <v>3.5000000000000003E-2</v>
      </c>
      <c r="S999" s="50">
        <v>0</v>
      </c>
      <c r="T999" s="62">
        <v>0</v>
      </c>
    </row>
    <row r="1000" spans="1:20" ht="38.25" x14ac:dyDescent="0.25">
      <c r="A1000" s="84"/>
      <c r="B1000" s="46">
        <v>1</v>
      </c>
      <c r="C1000" s="47">
        <v>6</v>
      </c>
      <c r="D1000" s="47">
        <v>1</v>
      </c>
      <c r="E1000" s="48">
        <v>2</v>
      </c>
      <c r="F1000" s="42">
        <v>5</v>
      </c>
      <c r="G1000" s="42">
        <v>5</v>
      </c>
      <c r="H1000" s="42">
        <v>2</v>
      </c>
      <c r="I1000" s="42"/>
      <c r="J1000" s="61" t="s">
        <v>814</v>
      </c>
      <c r="K1000" s="50">
        <v>0</v>
      </c>
      <c r="L1000" s="50">
        <v>0</v>
      </c>
      <c r="M1000" s="62">
        <v>0</v>
      </c>
      <c r="N1000" s="62">
        <v>0</v>
      </c>
      <c r="O1000" s="122">
        <v>0.03</v>
      </c>
      <c r="P1000" s="50">
        <v>0</v>
      </c>
      <c r="Q1000" s="62">
        <v>0</v>
      </c>
      <c r="R1000" s="101">
        <v>3.5000000000000003E-2</v>
      </c>
      <c r="S1000" s="50">
        <v>0</v>
      </c>
      <c r="T1000" s="62">
        <v>0</v>
      </c>
    </row>
    <row r="1001" spans="1:20" ht="25.5" x14ac:dyDescent="0.25">
      <c r="A1001" s="84"/>
      <c r="B1001" s="46">
        <v>1</v>
      </c>
      <c r="C1001" s="47">
        <v>6</v>
      </c>
      <c r="D1001" s="47">
        <v>1</v>
      </c>
      <c r="E1001" s="48">
        <v>2</v>
      </c>
      <c r="F1001" s="42">
        <v>5</v>
      </c>
      <c r="G1001" s="42">
        <v>5</v>
      </c>
      <c r="H1001" s="42">
        <v>3</v>
      </c>
      <c r="I1001" s="42"/>
      <c r="J1001" s="61" t="s">
        <v>815</v>
      </c>
      <c r="K1001" s="50">
        <v>0</v>
      </c>
      <c r="L1001" s="50">
        <v>0</v>
      </c>
      <c r="M1001" s="50">
        <v>0</v>
      </c>
      <c r="N1001" s="62">
        <v>0</v>
      </c>
      <c r="O1001" s="122">
        <v>0.03</v>
      </c>
      <c r="P1001" s="50">
        <v>0</v>
      </c>
      <c r="Q1001" s="62">
        <v>0</v>
      </c>
      <c r="R1001" s="101">
        <v>3.5000000000000003E-2</v>
      </c>
      <c r="S1001" s="50">
        <v>0</v>
      </c>
      <c r="T1001" s="62">
        <v>0</v>
      </c>
    </row>
    <row r="1002" spans="1:20" ht="25.5" x14ac:dyDescent="0.25">
      <c r="A1002" s="84"/>
      <c r="B1002" s="46">
        <v>1</v>
      </c>
      <c r="C1002" s="47">
        <v>6</v>
      </c>
      <c r="D1002" s="47">
        <v>1</v>
      </c>
      <c r="E1002" s="48">
        <v>2</v>
      </c>
      <c r="F1002" s="42">
        <v>5</v>
      </c>
      <c r="G1002" s="42">
        <v>5</v>
      </c>
      <c r="H1002" s="42">
        <v>4</v>
      </c>
      <c r="I1002" s="42"/>
      <c r="J1002" s="61" t="s">
        <v>816</v>
      </c>
      <c r="K1002" s="50">
        <v>0</v>
      </c>
      <c r="L1002" s="50">
        <v>0</v>
      </c>
      <c r="M1002" s="50">
        <v>0</v>
      </c>
      <c r="N1002" s="62">
        <v>0</v>
      </c>
      <c r="O1002" s="122">
        <v>0.03</v>
      </c>
      <c r="P1002" s="50">
        <v>0</v>
      </c>
      <c r="Q1002" s="62">
        <v>0</v>
      </c>
      <c r="R1002" s="101">
        <v>3.5000000000000003E-2</v>
      </c>
      <c r="S1002" s="50">
        <v>0</v>
      </c>
      <c r="T1002" s="62">
        <v>0</v>
      </c>
    </row>
    <row r="1003" spans="1:20" ht="25.5" x14ac:dyDescent="0.25">
      <c r="A1003" s="84"/>
      <c r="B1003" s="46">
        <v>1</v>
      </c>
      <c r="C1003" s="47">
        <v>6</v>
      </c>
      <c r="D1003" s="47">
        <v>1</v>
      </c>
      <c r="E1003" s="48">
        <v>2</v>
      </c>
      <c r="F1003" s="42">
        <v>5</v>
      </c>
      <c r="G1003" s="42">
        <v>5</v>
      </c>
      <c r="H1003" s="42">
        <v>5</v>
      </c>
      <c r="I1003" s="42"/>
      <c r="J1003" s="61" t="s">
        <v>817</v>
      </c>
      <c r="K1003" s="62">
        <v>0</v>
      </c>
      <c r="L1003" s="62">
        <v>0</v>
      </c>
      <c r="M1003" s="62">
        <v>0</v>
      </c>
      <c r="N1003" s="62">
        <v>0</v>
      </c>
      <c r="O1003" s="122">
        <v>0.03</v>
      </c>
      <c r="P1003" s="50">
        <v>0</v>
      </c>
      <c r="Q1003" s="62">
        <v>0</v>
      </c>
      <c r="R1003" s="101">
        <v>3.5000000000000003E-2</v>
      </c>
      <c r="S1003" s="50">
        <v>0</v>
      </c>
      <c r="T1003" s="62">
        <v>0</v>
      </c>
    </row>
    <row r="1004" spans="1:20" ht="15.75" x14ac:dyDescent="0.25">
      <c r="A1004" s="71" t="s">
        <v>818</v>
      </c>
      <c r="B1004" s="39">
        <v>1</v>
      </c>
      <c r="C1004" s="40">
        <v>6</v>
      </c>
      <c r="D1004" s="40">
        <v>1</v>
      </c>
      <c r="E1004" s="41">
        <v>2</v>
      </c>
      <c r="F1004" s="55">
        <v>5</v>
      </c>
      <c r="G1004" s="55">
        <v>6</v>
      </c>
      <c r="H1004" s="42"/>
      <c r="I1004" s="42"/>
      <c r="J1004" s="43" t="s">
        <v>792</v>
      </c>
      <c r="K1004" s="72">
        <v>0</v>
      </c>
      <c r="L1004" s="72">
        <v>0</v>
      </c>
      <c r="M1004" s="72">
        <v>0</v>
      </c>
      <c r="N1004" s="72">
        <v>0</v>
      </c>
      <c r="O1004" s="104"/>
      <c r="P1004" s="72">
        <v>0</v>
      </c>
      <c r="Q1004" s="72">
        <v>0</v>
      </c>
      <c r="R1004" s="104"/>
      <c r="S1004" s="72">
        <v>0</v>
      </c>
      <c r="T1004" s="72">
        <v>0</v>
      </c>
    </row>
    <row r="1005" spans="1:20" ht="15.75" x14ac:dyDescent="0.25">
      <c r="A1005" s="84"/>
      <c r="B1005" s="46">
        <v>1</v>
      </c>
      <c r="C1005" s="47">
        <v>6</v>
      </c>
      <c r="D1005" s="47">
        <v>1</v>
      </c>
      <c r="E1005" s="48">
        <v>2</v>
      </c>
      <c r="F1005" s="42">
        <v>5</v>
      </c>
      <c r="G1005" s="42">
        <v>6</v>
      </c>
      <c r="H1005" s="42">
        <v>1</v>
      </c>
      <c r="I1005" s="42"/>
      <c r="J1005" s="49" t="s">
        <v>819</v>
      </c>
      <c r="K1005" s="50">
        <v>0</v>
      </c>
      <c r="L1005" s="50">
        <v>0</v>
      </c>
      <c r="M1005" s="50">
        <v>0</v>
      </c>
      <c r="N1005" s="62">
        <v>0</v>
      </c>
      <c r="O1005" s="122">
        <v>0.03</v>
      </c>
      <c r="P1005" s="50">
        <v>0</v>
      </c>
      <c r="Q1005" s="62">
        <v>0</v>
      </c>
      <c r="R1005" s="101">
        <v>3.5000000000000003E-2</v>
      </c>
      <c r="S1005" s="50">
        <v>0</v>
      </c>
      <c r="T1005" s="62">
        <v>0</v>
      </c>
    </row>
    <row r="1006" spans="1:20" ht="15.75" x14ac:dyDescent="0.25">
      <c r="A1006" s="84"/>
      <c r="B1006" s="46">
        <v>1</v>
      </c>
      <c r="C1006" s="47">
        <v>6</v>
      </c>
      <c r="D1006" s="47">
        <v>1</v>
      </c>
      <c r="E1006" s="48">
        <v>2</v>
      </c>
      <c r="F1006" s="42">
        <v>5</v>
      </c>
      <c r="G1006" s="42">
        <v>6</v>
      </c>
      <c r="H1006" s="42">
        <v>2</v>
      </c>
      <c r="I1006" s="42"/>
      <c r="J1006" s="49" t="s">
        <v>820</v>
      </c>
      <c r="K1006" s="50">
        <v>0</v>
      </c>
      <c r="L1006" s="50">
        <v>0</v>
      </c>
      <c r="M1006" s="50">
        <v>0</v>
      </c>
      <c r="N1006" s="62">
        <v>0</v>
      </c>
      <c r="O1006" s="122">
        <v>0.03</v>
      </c>
      <c r="P1006" s="50">
        <v>0</v>
      </c>
      <c r="Q1006" s="62">
        <v>0</v>
      </c>
      <c r="R1006" s="101">
        <v>3.5000000000000003E-2</v>
      </c>
      <c r="S1006" s="50">
        <v>0</v>
      </c>
      <c r="T1006" s="62">
        <v>0</v>
      </c>
    </row>
    <row r="1007" spans="1:20" ht="15.75" x14ac:dyDescent="0.25">
      <c r="A1007" s="84"/>
      <c r="B1007" s="46">
        <v>1</v>
      </c>
      <c r="C1007" s="47">
        <v>6</v>
      </c>
      <c r="D1007" s="47">
        <v>1</v>
      </c>
      <c r="E1007" s="48">
        <v>2</v>
      </c>
      <c r="F1007" s="42">
        <v>5</v>
      </c>
      <c r="G1007" s="42">
        <v>6</v>
      </c>
      <c r="H1007" s="42">
        <v>3</v>
      </c>
      <c r="I1007" s="42"/>
      <c r="J1007" s="49" t="s">
        <v>821</v>
      </c>
      <c r="K1007" s="50">
        <v>0</v>
      </c>
      <c r="L1007" s="50">
        <v>0</v>
      </c>
      <c r="M1007" s="50">
        <v>0</v>
      </c>
      <c r="N1007" s="62">
        <v>0</v>
      </c>
      <c r="O1007" s="122">
        <v>0.03</v>
      </c>
      <c r="P1007" s="50">
        <v>0</v>
      </c>
      <c r="Q1007" s="62">
        <v>0</v>
      </c>
      <c r="R1007" s="101">
        <v>3.5000000000000003E-2</v>
      </c>
      <c r="S1007" s="50">
        <v>0</v>
      </c>
      <c r="T1007" s="62">
        <v>0</v>
      </c>
    </row>
    <row r="1008" spans="1:20" ht="15.75" x14ac:dyDescent="0.25">
      <c r="A1008" s="123" t="s">
        <v>59</v>
      </c>
      <c r="B1008" s="124">
        <v>1</v>
      </c>
      <c r="C1008" s="125">
        <v>6</v>
      </c>
      <c r="D1008" s="125">
        <v>1</v>
      </c>
      <c r="E1008" s="126">
        <v>3</v>
      </c>
      <c r="F1008" s="131"/>
      <c r="G1008" s="131"/>
      <c r="H1008" s="131"/>
      <c r="I1008" s="131"/>
      <c r="J1008" s="128" t="s">
        <v>822</v>
      </c>
      <c r="K1008" s="144">
        <v>0</v>
      </c>
      <c r="L1008" s="144">
        <v>0</v>
      </c>
      <c r="M1008" s="144">
        <v>0</v>
      </c>
      <c r="N1008" s="144">
        <v>0</v>
      </c>
      <c r="O1008" s="137"/>
      <c r="P1008" s="144">
        <v>0</v>
      </c>
      <c r="Q1008" s="144">
        <v>0</v>
      </c>
      <c r="R1008" s="137"/>
      <c r="S1008" s="144">
        <v>0</v>
      </c>
      <c r="T1008" s="144">
        <v>0</v>
      </c>
    </row>
    <row r="1009" spans="1:20" ht="15.75" x14ac:dyDescent="0.25">
      <c r="A1009" s="75">
        <v>1</v>
      </c>
      <c r="B1009" s="39">
        <v>1</v>
      </c>
      <c r="C1009" s="40">
        <v>6</v>
      </c>
      <c r="D1009" s="40">
        <v>1</v>
      </c>
      <c r="E1009" s="41">
        <v>3</v>
      </c>
      <c r="F1009" s="55">
        <v>1</v>
      </c>
      <c r="G1009" s="42"/>
      <c r="H1009" s="42"/>
      <c r="I1009" s="42"/>
      <c r="J1009" s="43" t="s">
        <v>823</v>
      </c>
      <c r="K1009" s="72">
        <v>0</v>
      </c>
      <c r="L1009" s="72">
        <v>0</v>
      </c>
      <c r="M1009" s="72">
        <v>0</v>
      </c>
      <c r="N1009" s="72">
        <v>0</v>
      </c>
      <c r="O1009" s="122">
        <v>0.03</v>
      </c>
      <c r="P1009" s="86">
        <v>0</v>
      </c>
      <c r="Q1009" s="72">
        <v>0</v>
      </c>
      <c r="R1009" s="101">
        <v>3.5000000000000003E-2</v>
      </c>
      <c r="S1009" s="86">
        <v>0</v>
      </c>
      <c r="T1009" s="72">
        <v>0</v>
      </c>
    </row>
    <row r="1010" spans="1:20" ht="15.75" x14ac:dyDescent="0.25">
      <c r="A1010" s="75">
        <v>2</v>
      </c>
      <c r="B1010" s="39">
        <v>1</v>
      </c>
      <c r="C1010" s="40">
        <v>6</v>
      </c>
      <c r="D1010" s="40">
        <v>1</v>
      </c>
      <c r="E1010" s="41">
        <v>3</v>
      </c>
      <c r="F1010" s="55">
        <v>2</v>
      </c>
      <c r="G1010" s="42"/>
      <c r="H1010" s="42"/>
      <c r="I1010" s="42"/>
      <c r="J1010" s="43" t="s">
        <v>824</v>
      </c>
      <c r="K1010" s="72">
        <v>0</v>
      </c>
      <c r="L1010" s="72">
        <v>0</v>
      </c>
      <c r="M1010" s="72">
        <v>0</v>
      </c>
      <c r="N1010" s="72">
        <v>0</v>
      </c>
      <c r="O1010" s="104"/>
      <c r="P1010" s="72">
        <v>0</v>
      </c>
      <c r="Q1010" s="72">
        <v>0</v>
      </c>
      <c r="R1010" s="104"/>
      <c r="S1010" s="72">
        <v>0</v>
      </c>
      <c r="T1010" s="72">
        <v>0</v>
      </c>
    </row>
    <row r="1011" spans="1:20" ht="15.75" x14ac:dyDescent="0.25">
      <c r="A1011" s="76"/>
      <c r="B1011" s="46">
        <v>1</v>
      </c>
      <c r="C1011" s="47">
        <v>6</v>
      </c>
      <c r="D1011" s="47">
        <v>1</v>
      </c>
      <c r="E1011" s="48">
        <v>3</v>
      </c>
      <c r="F1011" s="42">
        <v>2</v>
      </c>
      <c r="G1011" s="42">
        <v>1</v>
      </c>
      <c r="H1011" s="42"/>
      <c r="I1011" s="42"/>
      <c r="J1011" s="49" t="s">
        <v>825</v>
      </c>
      <c r="K1011" s="50">
        <v>0</v>
      </c>
      <c r="L1011" s="50">
        <v>0</v>
      </c>
      <c r="M1011" s="50">
        <v>0</v>
      </c>
      <c r="N1011" s="62">
        <v>0</v>
      </c>
      <c r="O1011" s="122">
        <v>0.03</v>
      </c>
      <c r="P1011" s="50">
        <v>0</v>
      </c>
      <c r="Q1011" s="62">
        <v>0</v>
      </c>
      <c r="R1011" s="101">
        <v>3.5000000000000003E-2</v>
      </c>
      <c r="S1011" s="50">
        <v>0</v>
      </c>
      <c r="T1011" s="62">
        <v>0</v>
      </c>
    </row>
    <row r="1012" spans="1:20" ht="15.75" x14ac:dyDescent="0.25">
      <c r="A1012" s="75">
        <v>3</v>
      </c>
      <c r="B1012" s="39">
        <v>1</v>
      </c>
      <c r="C1012" s="40">
        <v>6</v>
      </c>
      <c r="D1012" s="40">
        <v>1</v>
      </c>
      <c r="E1012" s="41">
        <v>3</v>
      </c>
      <c r="F1012" s="55">
        <v>3</v>
      </c>
      <c r="G1012" s="42"/>
      <c r="H1012" s="42"/>
      <c r="I1012" s="42"/>
      <c r="J1012" s="43" t="s">
        <v>826</v>
      </c>
      <c r="K1012" s="72">
        <v>0</v>
      </c>
      <c r="L1012" s="72">
        <v>0</v>
      </c>
      <c r="M1012" s="72">
        <v>0</v>
      </c>
      <c r="N1012" s="72">
        <v>0</v>
      </c>
      <c r="O1012" s="104"/>
      <c r="P1012" s="72">
        <v>0</v>
      </c>
      <c r="Q1012" s="72">
        <v>0</v>
      </c>
      <c r="R1012" s="104"/>
      <c r="S1012" s="72">
        <v>0</v>
      </c>
      <c r="T1012" s="72">
        <v>0</v>
      </c>
    </row>
    <row r="1013" spans="1:20" ht="15.75" x14ac:dyDescent="0.25">
      <c r="A1013" s="76"/>
      <c r="B1013" s="46">
        <v>1</v>
      </c>
      <c r="C1013" s="47">
        <v>6</v>
      </c>
      <c r="D1013" s="47">
        <v>1</v>
      </c>
      <c r="E1013" s="48">
        <v>3</v>
      </c>
      <c r="F1013" s="42">
        <v>3</v>
      </c>
      <c r="G1013" s="42">
        <v>1</v>
      </c>
      <c r="H1013" s="42"/>
      <c r="I1013" s="42"/>
      <c r="J1013" s="49" t="s">
        <v>827</v>
      </c>
      <c r="K1013" s="50">
        <v>0</v>
      </c>
      <c r="L1013" s="50">
        <v>0</v>
      </c>
      <c r="M1013" s="50">
        <v>0</v>
      </c>
      <c r="N1013" s="62">
        <v>0</v>
      </c>
      <c r="O1013" s="122">
        <v>0.03</v>
      </c>
      <c r="P1013" s="50">
        <v>0</v>
      </c>
      <c r="Q1013" s="62">
        <v>0</v>
      </c>
      <c r="R1013" s="101">
        <v>3.5000000000000003E-2</v>
      </c>
      <c r="S1013" s="50">
        <v>0</v>
      </c>
      <c r="T1013" s="62">
        <v>0</v>
      </c>
    </row>
    <row r="1014" spans="1:20" ht="15.75" x14ac:dyDescent="0.25">
      <c r="A1014" s="75">
        <v>4</v>
      </c>
      <c r="B1014" s="39">
        <v>1</v>
      </c>
      <c r="C1014" s="40">
        <v>6</v>
      </c>
      <c r="D1014" s="40">
        <v>1</v>
      </c>
      <c r="E1014" s="41">
        <v>3</v>
      </c>
      <c r="F1014" s="55">
        <v>4</v>
      </c>
      <c r="G1014" s="42"/>
      <c r="H1014" s="42"/>
      <c r="I1014" s="42"/>
      <c r="J1014" s="43" t="s">
        <v>828</v>
      </c>
      <c r="K1014" s="72">
        <v>0</v>
      </c>
      <c r="L1014" s="72">
        <v>0</v>
      </c>
      <c r="M1014" s="72">
        <v>0</v>
      </c>
      <c r="N1014" s="72">
        <v>0</v>
      </c>
      <c r="O1014" s="104"/>
      <c r="P1014" s="72">
        <v>0</v>
      </c>
      <c r="Q1014" s="72">
        <v>0</v>
      </c>
      <c r="R1014" s="104"/>
      <c r="S1014" s="72">
        <v>0</v>
      </c>
      <c r="T1014" s="72">
        <v>0</v>
      </c>
    </row>
    <row r="1015" spans="1:20" ht="15.75" customHeight="1" x14ac:dyDescent="0.25">
      <c r="A1015" s="76"/>
      <c r="B1015" s="46">
        <v>1</v>
      </c>
      <c r="C1015" s="47">
        <v>6</v>
      </c>
      <c r="D1015" s="47">
        <v>1</v>
      </c>
      <c r="E1015" s="48">
        <v>3</v>
      </c>
      <c r="F1015" s="42">
        <v>4</v>
      </c>
      <c r="G1015" s="42">
        <v>1</v>
      </c>
      <c r="H1015" s="42"/>
      <c r="I1015" s="42"/>
      <c r="J1015" s="49" t="s">
        <v>829</v>
      </c>
      <c r="K1015" s="50">
        <v>0</v>
      </c>
      <c r="L1015" s="50">
        <v>0</v>
      </c>
      <c r="M1015" s="50">
        <v>0</v>
      </c>
      <c r="N1015" s="62">
        <v>0</v>
      </c>
      <c r="O1015" s="122">
        <v>0.03</v>
      </c>
      <c r="P1015" s="50">
        <v>0</v>
      </c>
      <c r="Q1015" s="62">
        <v>0</v>
      </c>
      <c r="R1015" s="101">
        <v>3.5000000000000003E-2</v>
      </c>
      <c r="S1015" s="50">
        <v>0</v>
      </c>
      <c r="T1015" s="62">
        <v>0</v>
      </c>
    </row>
    <row r="1016" spans="1:20" ht="15.75" x14ac:dyDescent="0.25">
      <c r="A1016" s="123" t="s">
        <v>195</v>
      </c>
      <c r="B1016" s="124">
        <v>1</v>
      </c>
      <c r="C1016" s="125">
        <v>6</v>
      </c>
      <c r="D1016" s="125">
        <v>1</v>
      </c>
      <c r="E1016" s="126">
        <v>4</v>
      </c>
      <c r="F1016" s="131"/>
      <c r="G1016" s="131"/>
      <c r="H1016" s="131"/>
      <c r="I1016" s="131"/>
      <c r="J1016" s="128" t="s">
        <v>830</v>
      </c>
      <c r="K1016" s="144">
        <v>0</v>
      </c>
      <c r="L1016" s="144">
        <v>0</v>
      </c>
      <c r="M1016" s="144">
        <v>0</v>
      </c>
      <c r="N1016" s="144">
        <v>0</v>
      </c>
      <c r="O1016" s="137"/>
      <c r="P1016" s="144">
        <v>0</v>
      </c>
      <c r="Q1016" s="144">
        <v>0</v>
      </c>
      <c r="R1016" s="137"/>
      <c r="S1016" s="144">
        <v>0</v>
      </c>
      <c r="T1016" s="144">
        <v>0</v>
      </c>
    </row>
    <row r="1017" spans="1:20" ht="15.75" x14ac:dyDescent="0.25">
      <c r="A1017" s="76">
        <v>1</v>
      </c>
      <c r="B1017" s="46">
        <v>1</v>
      </c>
      <c r="C1017" s="47">
        <v>6</v>
      </c>
      <c r="D1017" s="47">
        <v>1</v>
      </c>
      <c r="E1017" s="48">
        <v>4</v>
      </c>
      <c r="F1017" s="42">
        <v>1</v>
      </c>
      <c r="G1017" s="42"/>
      <c r="H1017" s="42"/>
      <c r="I1017" s="42"/>
      <c r="J1017" s="49" t="s">
        <v>830</v>
      </c>
      <c r="K1017" s="50">
        <v>0</v>
      </c>
      <c r="L1017" s="50">
        <v>0</v>
      </c>
      <c r="M1017" s="50">
        <v>0</v>
      </c>
      <c r="N1017" s="62">
        <v>0</v>
      </c>
      <c r="O1017" s="122">
        <v>0.03</v>
      </c>
      <c r="P1017" s="50">
        <v>0</v>
      </c>
      <c r="Q1017" s="62">
        <v>0</v>
      </c>
      <c r="R1017" s="101">
        <v>3.5000000000000003E-2</v>
      </c>
      <c r="S1017" s="50">
        <v>0</v>
      </c>
      <c r="T1017" s="62">
        <v>0</v>
      </c>
    </row>
    <row r="1018" spans="1:20" ht="15.75" x14ac:dyDescent="0.25">
      <c r="A1018" s="123" t="s">
        <v>256</v>
      </c>
      <c r="B1018" s="124">
        <v>1</v>
      </c>
      <c r="C1018" s="125">
        <v>6</v>
      </c>
      <c r="D1018" s="125">
        <v>1</v>
      </c>
      <c r="E1018" s="126">
        <v>5</v>
      </c>
      <c r="F1018" s="131"/>
      <c r="G1018" s="131"/>
      <c r="H1018" s="131"/>
      <c r="I1018" s="131"/>
      <c r="J1018" s="128" t="s">
        <v>831</v>
      </c>
      <c r="K1018" s="144">
        <v>0</v>
      </c>
      <c r="L1018" s="144">
        <v>0</v>
      </c>
      <c r="M1018" s="144">
        <v>0</v>
      </c>
      <c r="N1018" s="144">
        <v>0</v>
      </c>
      <c r="O1018" s="145">
        <v>0.03</v>
      </c>
      <c r="P1018" s="144">
        <v>0</v>
      </c>
      <c r="Q1018" s="144">
        <v>0</v>
      </c>
      <c r="R1018" s="134">
        <v>3.5000000000000003E-2</v>
      </c>
      <c r="S1018" s="144">
        <v>0</v>
      </c>
      <c r="T1018" s="144">
        <v>0</v>
      </c>
    </row>
    <row r="1019" spans="1:20" ht="15.75" x14ac:dyDescent="0.25">
      <c r="A1019" s="123" t="s">
        <v>268</v>
      </c>
      <c r="B1019" s="124">
        <v>1</v>
      </c>
      <c r="C1019" s="125">
        <v>6</v>
      </c>
      <c r="D1019" s="125">
        <v>1</v>
      </c>
      <c r="E1019" s="126">
        <v>6</v>
      </c>
      <c r="F1019" s="131"/>
      <c r="G1019" s="131"/>
      <c r="H1019" s="131"/>
      <c r="I1019" s="131"/>
      <c r="J1019" s="128" t="s">
        <v>832</v>
      </c>
      <c r="K1019" s="144">
        <v>0</v>
      </c>
      <c r="L1019" s="144">
        <v>0</v>
      </c>
      <c r="M1019" s="144">
        <v>0</v>
      </c>
      <c r="N1019" s="144">
        <v>0</v>
      </c>
      <c r="O1019" s="137"/>
      <c r="P1019" s="144">
        <v>0</v>
      </c>
      <c r="Q1019" s="144">
        <v>0</v>
      </c>
      <c r="R1019" s="137"/>
      <c r="S1019" s="144">
        <v>0</v>
      </c>
      <c r="T1019" s="144">
        <v>0</v>
      </c>
    </row>
    <row r="1020" spans="1:20" ht="15.75" x14ac:dyDescent="0.25">
      <c r="A1020" s="75">
        <v>1</v>
      </c>
      <c r="B1020" s="39">
        <v>1</v>
      </c>
      <c r="C1020" s="40">
        <v>6</v>
      </c>
      <c r="D1020" s="40">
        <v>1</v>
      </c>
      <c r="E1020" s="41">
        <v>6</v>
      </c>
      <c r="F1020" s="55">
        <v>1</v>
      </c>
      <c r="G1020" s="42"/>
      <c r="H1020" s="42"/>
      <c r="I1020" s="42"/>
      <c r="J1020" s="43" t="s">
        <v>833</v>
      </c>
      <c r="K1020" s="72">
        <v>0</v>
      </c>
      <c r="L1020" s="72">
        <v>0</v>
      </c>
      <c r="M1020" s="72">
        <v>0</v>
      </c>
      <c r="N1020" s="72">
        <v>0</v>
      </c>
      <c r="O1020" s="104"/>
      <c r="P1020" s="72">
        <v>0</v>
      </c>
      <c r="Q1020" s="72">
        <v>0</v>
      </c>
      <c r="R1020" s="104"/>
      <c r="S1020" s="72">
        <v>0</v>
      </c>
      <c r="T1020" s="72">
        <v>0</v>
      </c>
    </row>
    <row r="1021" spans="1:20" ht="15.75" x14ac:dyDescent="0.25">
      <c r="A1021" s="38"/>
      <c r="B1021" s="46">
        <v>1</v>
      </c>
      <c r="C1021" s="47">
        <v>6</v>
      </c>
      <c r="D1021" s="47">
        <v>1</v>
      </c>
      <c r="E1021" s="48">
        <v>6</v>
      </c>
      <c r="F1021" s="42">
        <v>1</v>
      </c>
      <c r="G1021" s="42">
        <v>1</v>
      </c>
      <c r="H1021" s="42"/>
      <c r="I1021" s="42"/>
      <c r="J1021" s="49" t="s">
        <v>834</v>
      </c>
      <c r="K1021" s="50">
        <v>0</v>
      </c>
      <c r="L1021" s="50">
        <v>0</v>
      </c>
      <c r="M1021" s="50">
        <v>0</v>
      </c>
      <c r="N1021" s="62">
        <v>0</v>
      </c>
      <c r="O1021" s="122">
        <v>0.03</v>
      </c>
      <c r="P1021" s="50">
        <v>0</v>
      </c>
      <c r="Q1021" s="62">
        <v>0</v>
      </c>
      <c r="R1021" s="101">
        <v>3.5000000000000003E-2</v>
      </c>
      <c r="S1021" s="50">
        <v>0</v>
      </c>
      <c r="T1021" s="62">
        <v>0</v>
      </c>
    </row>
    <row r="1022" spans="1:20" ht="15.75" x14ac:dyDescent="0.25">
      <c r="A1022" s="38"/>
      <c r="B1022" s="46">
        <v>1</v>
      </c>
      <c r="C1022" s="47">
        <v>6</v>
      </c>
      <c r="D1022" s="47">
        <v>1</v>
      </c>
      <c r="E1022" s="48">
        <v>6</v>
      </c>
      <c r="F1022" s="42">
        <v>1</v>
      </c>
      <c r="G1022" s="42">
        <v>2</v>
      </c>
      <c r="H1022" s="42"/>
      <c r="I1022" s="42"/>
      <c r="J1022" s="49" t="s">
        <v>835</v>
      </c>
      <c r="K1022" s="50">
        <v>0</v>
      </c>
      <c r="L1022" s="50">
        <v>0</v>
      </c>
      <c r="M1022" s="50">
        <v>0</v>
      </c>
      <c r="N1022" s="62">
        <v>0</v>
      </c>
      <c r="O1022" s="122">
        <v>0.03</v>
      </c>
      <c r="P1022" s="50">
        <v>0</v>
      </c>
      <c r="Q1022" s="62">
        <v>0</v>
      </c>
      <c r="R1022" s="101">
        <v>3.5000000000000003E-2</v>
      </c>
      <c r="S1022" s="50">
        <v>0</v>
      </c>
      <c r="T1022" s="62">
        <v>0</v>
      </c>
    </row>
    <row r="1023" spans="1:20" ht="15.75" x14ac:dyDescent="0.25">
      <c r="A1023" s="75">
        <v>2</v>
      </c>
      <c r="B1023" s="39">
        <v>1</v>
      </c>
      <c r="C1023" s="40">
        <v>6</v>
      </c>
      <c r="D1023" s="40">
        <v>1</v>
      </c>
      <c r="E1023" s="41">
        <v>6</v>
      </c>
      <c r="F1023" s="55">
        <v>2</v>
      </c>
      <c r="G1023" s="42"/>
      <c r="H1023" s="42"/>
      <c r="I1023" s="42"/>
      <c r="J1023" s="43" t="s">
        <v>836</v>
      </c>
      <c r="K1023" s="72">
        <v>0</v>
      </c>
      <c r="L1023" s="72">
        <v>0</v>
      </c>
      <c r="M1023" s="72">
        <v>0</v>
      </c>
      <c r="N1023" s="72">
        <v>0</v>
      </c>
      <c r="O1023" s="104"/>
      <c r="P1023" s="72">
        <v>0</v>
      </c>
      <c r="Q1023" s="72">
        <v>0</v>
      </c>
      <c r="R1023" s="104"/>
      <c r="S1023" s="72">
        <v>0</v>
      </c>
      <c r="T1023" s="72">
        <v>0</v>
      </c>
    </row>
    <row r="1024" spans="1:20" ht="15.75" x14ac:dyDescent="0.25">
      <c r="A1024" s="76" t="s">
        <v>678</v>
      </c>
      <c r="B1024" s="46">
        <v>1</v>
      </c>
      <c r="C1024" s="47">
        <v>6</v>
      </c>
      <c r="D1024" s="47">
        <v>1</v>
      </c>
      <c r="E1024" s="48">
        <v>6</v>
      </c>
      <c r="F1024" s="42">
        <v>2</v>
      </c>
      <c r="G1024" s="42">
        <v>1</v>
      </c>
      <c r="H1024" s="42"/>
      <c r="I1024" s="42"/>
      <c r="J1024" s="49" t="s">
        <v>683</v>
      </c>
      <c r="K1024" s="50">
        <v>0</v>
      </c>
      <c r="L1024" s="50">
        <v>0</v>
      </c>
      <c r="M1024" s="50">
        <v>0</v>
      </c>
      <c r="N1024" s="62">
        <v>0</v>
      </c>
      <c r="O1024" s="122">
        <v>0.03</v>
      </c>
      <c r="P1024" s="50">
        <v>0</v>
      </c>
      <c r="Q1024" s="62">
        <v>0</v>
      </c>
      <c r="R1024" s="101">
        <v>3.5000000000000003E-2</v>
      </c>
      <c r="S1024" s="50">
        <v>0</v>
      </c>
      <c r="T1024" s="62">
        <v>0</v>
      </c>
    </row>
    <row r="1025" spans="1:20" ht="15.75" x14ac:dyDescent="0.25">
      <c r="A1025" s="76" t="s">
        <v>759</v>
      </c>
      <c r="B1025" s="46">
        <v>1</v>
      </c>
      <c r="C1025" s="47">
        <v>6</v>
      </c>
      <c r="D1025" s="47">
        <v>1</v>
      </c>
      <c r="E1025" s="48">
        <v>6</v>
      </c>
      <c r="F1025" s="42">
        <v>2</v>
      </c>
      <c r="G1025" s="42">
        <v>2</v>
      </c>
      <c r="H1025" s="42"/>
      <c r="I1025" s="42"/>
      <c r="J1025" s="49" t="s">
        <v>837</v>
      </c>
      <c r="K1025" s="50">
        <v>0</v>
      </c>
      <c r="L1025" s="50">
        <v>0</v>
      </c>
      <c r="M1025" s="50">
        <v>0</v>
      </c>
      <c r="N1025" s="62">
        <v>0</v>
      </c>
      <c r="O1025" s="122">
        <v>0.03</v>
      </c>
      <c r="P1025" s="50">
        <v>0</v>
      </c>
      <c r="Q1025" s="62">
        <v>0</v>
      </c>
      <c r="R1025" s="101">
        <v>3.5000000000000003E-2</v>
      </c>
      <c r="S1025" s="50">
        <v>0</v>
      </c>
      <c r="T1025" s="62">
        <v>0</v>
      </c>
    </row>
    <row r="1026" spans="1:20" ht="15.75" x14ac:dyDescent="0.25">
      <c r="A1026" s="123" t="s">
        <v>301</v>
      </c>
      <c r="B1026" s="124">
        <v>1</v>
      </c>
      <c r="C1026" s="125">
        <v>6</v>
      </c>
      <c r="D1026" s="125">
        <v>1</v>
      </c>
      <c r="E1026" s="126">
        <v>7</v>
      </c>
      <c r="F1026" s="131"/>
      <c r="G1026" s="131"/>
      <c r="H1026" s="131"/>
      <c r="I1026" s="131"/>
      <c r="J1026" s="128" t="s">
        <v>838</v>
      </c>
      <c r="K1026" s="144">
        <v>0</v>
      </c>
      <c r="L1026" s="144">
        <v>0</v>
      </c>
      <c r="M1026" s="144">
        <v>0</v>
      </c>
      <c r="N1026" s="144">
        <v>0</v>
      </c>
      <c r="O1026" s="137"/>
      <c r="P1026" s="144">
        <v>0</v>
      </c>
      <c r="Q1026" s="144">
        <v>0</v>
      </c>
      <c r="R1026" s="137"/>
      <c r="S1026" s="144">
        <v>0</v>
      </c>
      <c r="T1026" s="144">
        <v>0</v>
      </c>
    </row>
    <row r="1027" spans="1:20" ht="15.75" x14ac:dyDescent="0.25">
      <c r="A1027" s="76">
        <v>1</v>
      </c>
      <c r="B1027" s="46">
        <v>1</v>
      </c>
      <c r="C1027" s="47">
        <v>6</v>
      </c>
      <c r="D1027" s="47">
        <v>1</v>
      </c>
      <c r="E1027" s="48">
        <v>7</v>
      </c>
      <c r="F1027" s="42">
        <v>1</v>
      </c>
      <c r="G1027" s="42"/>
      <c r="H1027" s="42"/>
      <c r="I1027" s="42"/>
      <c r="J1027" s="49" t="s">
        <v>839</v>
      </c>
      <c r="K1027" s="50">
        <v>0</v>
      </c>
      <c r="L1027" s="50">
        <v>0</v>
      </c>
      <c r="M1027" s="50">
        <v>0</v>
      </c>
      <c r="N1027" s="62">
        <v>0</v>
      </c>
      <c r="O1027" s="122">
        <v>0.03</v>
      </c>
      <c r="P1027" s="50">
        <v>0</v>
      </c>
      <c r="Q1027" s="62">
        <v>0</v>
      </c>
      <c r="R1027" s="101">
        <v>3.5000000000000003E-2</v>
      </c>
      <c r="S1027" s="50">
        <v>0</v>
      </c>
      <c r="T1027" s="62">
        <v>0</v>
      </c>
    </row>
    <row r="1028" spans="1:20" ht="15.75" x14ac:dyDescent="0.25">
      <c r="A1028" s="123" t="s">
        <v>440</v>
      </c>
      <c r="B1028" s="124">
        <v>1</v>
      </c>
      <c r="C1028" s="125">
        <v>6</v>
      </c>
      <c r="D1028" s="125">
        <v>1</v>
      </c>
      <c r="E1028" s="126">
        <v>8</v>
      </c>
      <c r="F1028" s="131"/>
      <c r="G1028" s="131"/>
      <c r="H1028" s="131"/>
      <c r="I1028" s="131"/>
      <c r="J1028" s="128" t="s">
        <v>55</v>
      </c>
      <c r="K1028" s="144">
        <v>0</v>
      </c>
      <c r="L1028" s="144">
        <v>0</v>
      </c>
      <c r="M1028" s="144">
        <v>0</v>
      </c>
      <c r="N1028" s="144">
        <v>0</v>
      </c>
      <c r="O1028" s="137"/>
      <c r="P1028" s="144">
        <v>0</v>
      </c>
      <c r="Q1028" s="144">
        <v>0</v>
      </c>
      <c r="R1028" s="137"/>
      <c r="S1028" s="144">
        <v>0</v>
      </c>
      <c r="T1028" s="144">
        <v>0</v>
      </c>
    </row>
    <row r="1029" spans="1:20" ht="15.75" x14ac:dyDescent="0.25">
      <c r="A1029" s="76"/>
      <c r="B1029" s="46">
        <v>1</v>
      </c>
      <c r="C1029" s="47">
        <v>6</v>
      </c>
      <c r="D1029" s="47">
        <v>1</v>
      </c>
      <c r="E1029" s="48">
        <v>8</v>
      </c>
      <c r="F1029" s="42">
        <v>1</v>
      </c>
      <c r="G1029" s="42"/>
      <c r="H1029" s="42"/>
      <c r="I1029" s="42"/>
      <c r="J1029" s="49" t="s">
        <v>840</v>
      </c>
      <c r="K1029" s="50">
        <v>0</v>
      </c>
      <c r="L1029" s="50">
        <v>0</v>
      </c>
      <c r="M1029" s="50">
        <v>0</v>
      </c>
      <c r="N1029" s="62">
        <v>0</v>
      </c>
      <c r="O1029" s="122">
        <v>0.03</v>
      </c>
      <c r="P1029" s="50">
        <v>0</v>
      </c>
      <c r="Q1029" s="62">
        <v>0</v>
      </c>
      <c r="R1029" s="101">
        <v>3.5000000000000003E-2</v>
      </c>
      <c r="S1029" s="50">
        <v>0</v>
      </c>
      <c r="T1029" s="62">
        <v>0</v>
      </c>
    </row>
    <row r="1030" spans="1:20" ht="15.75" x14ac:dyDescent="0.25">
      <c r="A1030" s="76"/>
      <c r="B1030" s="46">
        <v>1</v>
      </c>
      <c r="C1030" s="47">
        <v>6</v>
      </c>
      <c r="D1030" s="47">
        <v>1</v>
      </c>
      <c r="E1030" s="48">
        <v>8</v>
      </c>
      <c r="F1030" s="42">
        <v>1</v>
      </c>
      <c r="G1030" s="42">
        <v>1</v>
      </c>
      <c r="H1030" s="42"/>
      <c r="I1030" s="42"/>
      <c r="J1030" s="49" t="s">
        <v>56</v>
      </c>
      <c r="K1030" s="50">
        <v>0</v>
      </c>
      <c r="L1030" s="50">
        <v>0</v>
      </c>
      <c r="M1030" s="50">
        <v>0</v>
      </c>
      <c r="N1030" s="62">
        <v>0</v>
      </c>
      <c r="O1030" s="122">
        <v>0.03</v>
      </c>
      <c r="P1030" s="50">
        <v>0</v>
      </c>
      <c r="Q1030" s="62">
        <v>0</v>
      </c>
      <c r="R1030" s="101">
        <v>3.5000000000000003E-2</v>
      </c>
      <c r="S1030" s="50">
        <v>0</v>
      </c>
      <c r="T1030" s="62">
        <v>0</v>
      </c>
    </row>
    <row r="1031" spans="1:20" ht="15.75" x14ac:dyDescent="0.25">
      <c r="A1031" s="76"/>
      <c r="B1031" s="46">
        <v>1</v>
      </c>
      <c r="C1031" s="47">
        <v>6</v>
      </c>
      <c r="D1031" s="47">
        <v>1</v>
      </c>
      <c r="E1031" s="48">
        <v>8</v>
      </c>
      <c r="F1031" s="42">
        <v>1</v>
      </c>
      <c r="G1031" s="42">
        <v>2</v>
      </c>
      <c r="H1031" s="42"/>
      <c r="I1031" s="42"/>
      <c r="J1031" s="49" t="s">
        <v>58</v>
      </c>
      <c r="K1031" s="50">
        <v>0</v>
      </c>
      <c r="L1031" s="50">
        <v>0</v>
      </c>
      <c r="M1031" s="50">
        <v>0</v>
      </c>
      <c r="N1031" s="62">
        <v>0</v>
      </c>
      <c r="O1031" s="122">
        <v>0.03</v>
      </c>
      <c r="P1031" s="50">
        <v>0</v>
      </c>
      <c r="Q1031" s="62">
        <v>0</v>
      </c>
      <c r="R1031" s="101">
        <v>3.5000000000000003E-2</v>
      </c>
      <c r="S1031" s="50">
        <v>0</v>
      </c>
      <c r="T1031" s="62">
        <v>0</v>
      </c>
    </row>
    <row r="1032" spans="1:20" ht="15.75" x14ac:dyDescent="0.25">
      <c r="A1032" s="76"/>
      <c r="B1032" s="46">
        <v>1</v>
      </c>
      <c r="C1032" s="47">
        <v>6</v>
      </c>
      <c r="D1032" s="47">
        <v>1</v>
      </c>
      <c r="E1032" s="48">
        <v>8</v>
      </c>
      <c r="F1032" s="42">
        <v>1</v>
      </c>
      <c r="G1032" s="42">
        <v>3</v>
      </c>
      <c r="H1032" s="42"/>
      <c r="I1032" s="42"/>
      <c r="J1032" s="49" t="s">
        <v>60</v>
      </c>
      <c r="K1032" s="50">
        <v>0</v>
      </c>
      <c r="L1032" s="50">
        <v>0</v>
      </c>
      <c r="M1032" s="50">
        <v>0</v>
      </c>
      <c r="N1032" s="62">
        <v>0</v>
      </c>
      <c r="O1032" s="122">
        <v>0.03</v>
      </c>
      <c r="P1032" s="50">
        <v>0</v>
      </c>
      <c r="Q1032" s="62">
        <v>0</v>
      </c>
      <c r="R1032" s="101">
        <v>3.5000000000000003E-2</v>
      </c>
      <c r="S1032" s="50">
        <v>0</v>
      </c>
      <c r="T1032" s="62">
        <v>0</v>
      </c>
    </row>
    <row r="1033" spans="1:20" ht="15.75" x14ac:dyDescent="0.25">
      <c r="A1033" s="123" t="s">
        <v>841</v>
      </c>
      <c r="B1033" s="124">
        <v>1</v>
      </c>
      <c r="C1033" s="125">
        <v>6</v>
      </c>
      <c r="D1033" s="125">
        <v>1</v>
      </c>
      <c r="E1033" s="126">
        <v>9</v>
      </c>
      <c r="F1033" s="131"/>
      <c r="G1033" s="131"/>
      <c r="H1033" s="131"/>
      <c r="I1033" s="131"/>
      <c r="J1033" s="128" t="s">
        <v>842</v>
      </c>
      <c r="K1033" s="144">
        <v>0</v>
      </c>
      <c r="L1033" s="144">
        <v>0</v>
      </c>
      <c r="M1033" s="144">
        <v>0</v>
      </c>
      <c r="N1033" s="144">
        <v>0</v>
      </c>
      <c r="O1033" s="137"/>
      <c r="P1033" s="144">
        <v>0</v>
      </c>
      <c r="Q1033" s="144">
        <v>0</v>
      </c>
      <c r="R1033" s="137"/>
      <c r="S1033" s="144">
        <v>0</v>
      </c>
      <c r="T1033" s="144">
        <v>0</v>
      </c>
    </row>
    <row r="1034" spans="1:20" ht="15.75" x14ac:dyDescent="0.25">
      <c r="A1034" s="75">
        <v>1</v>
      </c>
      <c r="B1034" s="39">
        <v>1</v>
      </c>
      <c r="C1034" s="40">
        <v>6</v>
      </c>
      <c r="D1034" s="40">
        <v>1</v>
      </c>
      <c r="E1034" s="41">
        <v>9</v>
      </c>
      <c r="F1034" s="55">
        <v>1</v>
      </c>
      <c r="G1034" s="42"/>
      <c r="H1034" s="42"/>
      <c r="I1034" s="42"/>
      <c r="J1034" s="43" t="s">
        <v>843</v>
      </c>
      <c r="K1034" s="72">
        <v>0</v>
      </c>
      <c r="L1034" s="72">
        <v>0</v>
      </c>
      <c r="M1034" s="72">
        <v>0</v>
      </c>
      <c r="N1034" s="72">
        <v>0</v>
      </c>
      <c r="O1034" s="104"/>
      <c r="P1034" s="72">
        <v>0</v>
      </c>
      <c r="Q1034" s="72">
        <v>0</v>
      </c>
      <c r="R1034" s="104"/>
      <c r="S1034" s="72">
        <v>0</v>
      </c>
      <c r="T1034" s="72">
        <v>0</v>
      </c>
    </row>
    <row r="1035" spans="1:20" ht="15.75" x14ac:dyDescent="0.25">
      <c r="A1035" s="85"/>
      <c r="B1035" s="46">
        <v>1</v>
      </c>
      <c r="C1035" s="47">
        <v>6</v>
      </c>
      <c r="D1035" s="47">
        <v>1</v>
      </c>
      <c r="E1035" s="48">
        <v>9</v>
      </c>
      <c r="F1035" s="42">
        <v>1</v>
      </c>
      <c r="G1035" s="42">
        <v>1</v>
      </c>
      <c r="H1035" s="42"/>
      <c r="I1035" s="42"/>
      <c r="J1035" s="49" t="s">
        <v>844</v>
      </c>
      <c r="K1035" s="50">
        <v>0</v>
      </c>
      <c r="L1035" s="50">
        <v>0</v>
      </c>
      <c r="M1035" s="50">
        <v>0</v>
      </c>
      <c r="N1035" s="62">
        <v>0</v>
      </c>
      <c r="O1035" s="122">
        <v>0.03</v>
      </c>
      <c r="P1035" s="50">
        <v>0</v>
      </c>
      <c r="Q1035" s="62">
        <v>0</v>
      </c>
      <c r="R1035" s="101">
        <v>3.5000000000000003E-2</v>
      </c>
      <c r="S1035" s="50">
        <v>0</v>
      </c>
      <c r="T1035" s="62">
        <v>0</v>
      </c>
    </row>
    <row r="1036" spans="1:20" ht="15.75" x14ac:dyDescent="0.25">
      <c r="A1036" s="85"/>
      <c r="B1036" s="46">
        <v>1</v>
      </c>
      <c r="C1036" s="47">
        <v>6</v>
      </c>
      <c r="D1036" s="47">
        <v>1</v>
      </c>
      <c r="E1036" s="48">
        <v>9</v>
      </c>
      <c r="F1036" s="42">
        <v>1</v>
      </c>
      <c r="G1036" s="42">
        <v>2</v>
      </c>
      <c r="H1036" s="42"/>
      <c r="I1036" s="42"/>
      <c r="J1036" s="49" t="s">
        <v>845</v>
      </c>
      <c r="K1036" s="50">
        <v>0</v>
      </c>
      <c r="L1036" s="50">
        <v>0</v>
      </c>
      <c r="M1036" s="50">
        <v>0</v>
      </c>
      <c r="N1036" s="62">
        <v>0</v>
      </c>
      <c r="O1036" s="122">
        <v>0.03</v>
      </c>
      <c r="P1036" s="50">
        <v>0</v>
      </c>
      <c r="Q1036" s="62">
        <v>0</v>
      </c>
      <c r="R1036" s="101">
        <v>3.5000000000000003E-2</v>
      </c>
      <c r="S1036" s="50">
        <v>0</v>
      </c>
      <c r="T1036" s="62">
        <v>0</v>
      </c>
    </row>
    <row r="1037" spans="1:20" ht="15.75" x14ac:dyDescent="0.25">
      <c r="A1037" s="85"/>
      <c r="B1037" s="46">
        <v>1</v>
      </c>
      <c r="C1037" s="47">
        <v>6</v>
      </c>
      <c r="D1037" s="47">
        <v>1</v>
      </c>
      <c r="E1037" s="48">
        <v>9</v>
      </c>
      <c r="F1037" s="42">
        <v>1</v>
      </c>
      <c r="G1037" s="42">
        <v>3</v>
      </c>
      <c r="H1037" s="42"/>
      <c r="I1037" s="42"/>
      <c r="J1037" s="49" t="s">
        <v>846</v>
      </c>
      <c r="K1037" s="50">
        <v>0</v>
      </c>
      <c r="L1037" s="50">
        <v>0</v>
      </c>
      <c r="M1037" s="50">
        <v>0</v>
      </c>
      <c r="N1037" s="62">
        <v>0</v>
      </c>
      <c r="O1037" s="122">
        <v>0.03</v>
      </c>
      <c r="P1037" s="50">
        <v>0</v>
      </c>
      <c r="Q1037" s="62">
        <v>0</v>
      </c>
      <c r="R1037" s="101">
        <v>3.5000000000000003E-2</v>
      </c>
      <c r="S1037" s="50">
        <v>0</v>
      </c>
      <c r="T1037" s="62">
        <v>0</v>
      </c>
    </row>
    <row r="1038" spans="1:20" ht="15.75" x14ac:dyDescent="0.25">
      <c r="A1038" s="170"/>
      <c r="B1038" s="124">
        <v>1</v>
      </c>
      <c r="C1038" s="125">
        <v>6</v>
      </c>
      <c r="D1038" s="125">
        <v>1</v>
      </c>
      <c r="E1038" s="126">
        <v>13</v>
      </c>
      <c r="F1038" s="127"/>
      <c r="G1038" s="131"/>
      <c r="H1038" s="131"/>
      <c r="I1038" s="131"/>
      <c r="J1038" s="128" t="s">
        <v>847</v>
      </c>
      <c r="K1038" s="144">
        <v>0</v>
      </c>
      <c r="L1038" s="144">
        <v>0</v>
      </c>
      <c r="M1038" s="144">
        <v>0</v>
      </c>
      <c r="N1038" s="144">
        <v>0</v>
      </c>
      <c r="O1038" s="137"/>
      <c r="P1038" s="144">
        <v>0</v>
      </c>
      <c r="Q1038" s="144">
        <v>0</v>
      </c>
      <c r="R1038" s="137"/>
      <c r="S1038" s="144">
        <v>0</v>
      </c>
      <c r="T1038" s="144">
        <v>0</v>
      </c>
    </row>
    <row r="1039" spans="1:20" ht="15.75" x14ac:dyDescent="0.25">
      <c r="A1039" s="85"/>
      <c r="B1039" s="39">
        <v>1</v>
      </c>
      <c r="C1039" s="40">
        <v>6</v>
      </c>
      <c r="D1039" s="40">
        <v>1</v>
      </c>
      <c r="E1039" s="41">
        <v>13</v>
      </c>
      <c r="F1039" s="55">
        <v>9</v>
      </c>
      <c r="G1039" s="42"/>
      <c r="H1039" s="42"/>
      <c r="I1039" s="42"/>
      <c r="J1039" s="43" t="s">
        <v>848</v>
      </c>
      <c r="K1039" s="86">
        <v>0</v>
      </c>
      <c r="L1039" s="86">
        <v>0</v>
      </c>
      <c r="M1039" s="86">
        <v>0</v>
      </c>
      <c r="N1039" s="86">
        <v>0</v>
      </c>
      <c r="O1039" s="106"/>
      <c r="P1039" s="86">
        <v>0</v>
      </c>
      <c r="Q1039" s="86">
        <v>0</v>
      </c>
      <c r="R1039" s="106"/>
      <c r="S1039" s="86">
        <v>0</v>
      </c>
      <c r="T1039" s="86">
        <v>0</v>
      </c>
    </row>
    <row r="1040" spans="1:20" ht="15.75" x14ac:dyDescent="0.25">
      <c r="A1040" s="85"/>
      <c r="B1040" s="46">
        <v>1</v>
      </c>
      <c r="C1040" s="47">
        <v>6</v>
      </c>
      <c r="D1040" s="47">
        <v>1</v>
      </c>
      <c r="E1040" s="48">
        <v>13</v>
      </c>
      <c r="F1040" s="42">
        <v>9</v>
      </c>
      <c r="G1040" s="42">
        <v>1</v>
      </c>
      <c r="H1040" s="42"/>
      <c r="I1040" s="42"/>
      <c r="J1040" s="49" t="s">
        <v>848</v>
      </c>
      <c r="K1040" s="50">
        <v>0</v>
      </c>
      <c r="L1040" s="50">
        <v>0</v>
      </c>
      <c r="M1040" s="50">
        <v>0</v>
      </c>
      <c r="N1040" s="62">
        <v>0</v>
      </c>
      <c r="O1040" s="122">
        <v>0.03</v>
      </c>
      <c r="P1040" s="50">
        <v>0</v>
      </c>
      <c r="Q1040" s="50">
        <v>0</v>
      </c>
      <c r="R1040" s="101">
        <v>3.5000000000000003E-2</v>
      </c>
      <c r="S1040" s="50">
        <v>0</v>
      </c>
      <c r="T1040" s="50">
        <v>0</v>
      </c>
    </row>
    <row r="1041" spans="1:20" ht="15.75" x14ac:dyDescent="0.25">
      <c r="A1041" s="170"/>
      <c r="B1041" s="124">
        <v>1</v>
      </c>
      <c r="C1041" s="125">
        <v>6</v>
      </c>
      <c r="D1041" s="125">
        <v>1</v>
      </c>
      <c r="E1041" s="126">
        <v>14</v>
      </c>
      <c r="F1041" s="131"/>
      <c r="G1041" s="131"/>
      <c r="H1041" s="131"/>
      <c r="I1041" s="131"/>
      <c r="J1041" s="128" t="s">
        <v>849</v>
      </c>
      <c r="K1041" s="144">
        <v>0</v>
      </c>
      <c r="L1041" s="144">
        <v>0</v>
      </c>
      <c r="M1041" s="144">
        <v>0</v>
      </c>
      <c r="N1041" s="144">
        <v>0</v>
      </c>
      <c r="O1041" s="145">
        <v>0.03</v>
      </c>
      <c r="P1041" s="129">
        <v>0</v>
      </c>
      <c r="Q1041" s="144">
        <v>0</v>
      </c>
      <c r="R1041" s="134">
        <v>3.5000000000000003E-2</v>
      </c>
      <c r="S1041" s="129">
        <v>0</v>
      </c>
      <c r="T1041" s="144">
        <v>0</v>
      </c>
    </row>
    <row r="1042" spans="1:20" ht="15.75" x14ac:dyDescent="0.25">
      <c r="A1042" s="170"/>
      <c r="B1042" s="124">
        <v>1</v>
      </c>
      <c r="C1042" s="125">
        <v>6</v>
      </c>
      <c r="D1042" s="125">
        <v>1</v>
      </c>
      <c r="E1042" s="126">
        <v>15</v>
      </c>
      <c r="F1042" s="131"/>
      <c r="G1042" s="131"/>
      <c r="H1042" s="131"/>
      <c r="I1042" s="131"/>
      <c r="J1042" s="128" t="s">
        <v>850</v>
      </c>
      <c r="K1042" s="144">
        <v>0</v>
      </c>
      <c r="L1042" s="144">
        <v>0</v>
      </c>
      <c r="M1042" s="144">
        <v>0</v>
      </c>
      <c r="N1042" s="144">
        <v>0</v>
      </c>
      <c r="O1042" s="137"/>
      <c r="P1042" s="129">
        <v>0</v>
      </c>
      <c r="Q1042" s="129">
        <v>0</v>
      </c>
      <c r="R1042" s="137"/>
      <c r="S1042" s="129">
        <v>0</v>
      </c>
      <c r="T1042" s="129">
        <v>0</v>
      </c>
    </row>
    <row r="1043" spans="1:20" ht="15.75" x14ac:dyDescent="0.25">
      <c r="A1043" s="85"/>
      <c r="B1043" s="46">
        <v>1</v>
      </c>
      <c r="C1043" s="47">
        <v>6</v>
      </c>
      <c r="D1043" s="47">
        <v>1</v>
      </c>
      <c r="E1043" s="48">
        <v>15</v>
      </c>
      <c r="F1043" s="42">
        <v>1</v>
      </c>
      <c r="G1043" s="42"/>
      <c r="H1043" s="42"/>
      <c r="I1043" s="42"/>
      <c r="J1043" s="49" t="s">
        <v>851</v>
      </c>
      <c r="K1043" s="50">
        <v>0</v>
      </c>
      <c r="L1043" s="50">
        <v>0</v>
      </c>
      <c r="M1043" s="50">
        <v>0</v>
      </c>
      <c r="N1043" s="62">
        <v>0</v>
      </c>
      <c r="O1043" s="122">
        <v>0.03</v>
      </c>
      <c r="P1043" s="50">
        <v>0</v>
      </c>
      <c r="Q1043" s="62">
        <v>0</v>
      </c>
      <c r="R1043" s="101">
        <v>3.5000000000000003E-2</v>
      </c>
      <c r="S1043" s="50">
        <v>0</v>
      </c>
      <c r="T1043" s="62">
        <v>0</v>
      </c>
    </row>
    <row r="1044" spans="1:20" ht="15.75" x14ac:dyDescent="0.25">
      <c r="A1044" s="51">
        <v>2</v>
      </c>
      <c r="B1044" s="32">
        <v>1</v>
      </c>
      <c r="C1044" s="33">
        <v>6</v>
      </c>
      <c r="D1044" s="33">
        <v>2</v>
      </c>
      <c r="E1044" s="34"/>
      <c r="F1044" s="35"/>
      <c r="G1044" s="35"/>
      <c r="H1044" s="35"/>
      <c r="I1044" s="35"/>
      <c r="J1044" s="67" t="s">
        <v>1106</v>
      </c>
      <c r="K1044" s="66">
        <v>0</v>
      </c>
      <c r="L1044" s="66">
        <v>0</v>
      </c>
      <c r="M1044" s="66">
        <v>0</v>
      </c>
      <c r="N1044" s="66">
        <v>0</v>
      </c>
      <c r="O1044" s="102"/>
      <c r="P1044" s="66">
        <v>0</v>
      </c>
      <c r="Q1044" s="66">
        <v>0</v>
      </c>
      <c r="R1044" s="102"/>
      <c r="S1044" s="66">
        <v>0</v>
      </c>
      <c r="T1044" s="66">
        <v>0</v>
      </c>
    </row>
    <row r="1045" spans="1:20" ht="15.75" x14ac:dyDescent="0.25">
      <c r="A1045" s="38" t="s">
        <v>10</v>
      </c>
      <c r="B1045" s="39">
        <v>1</v>
      </c>
      <c r="C1045" s="40">
        <v>6</v>
      </c>
      <c r="D1045" s="40">
        <v>2</v>
      </c>
      <c r="E1045" s="41">
        <v>1</v>
      </c>
      <c r="F1045" s="42"/>
      <c r="G1045" s="42"/>
      <c r="H1045" s="42"/>
      <c r="I1045" s="42"/>
      <c r="J1045" s="43" t="s">
        <v>824</v>
      </c>
      <c r="K1045" s="72">
        <v>0</v>
      </c>
      <c r="L1045" s="72">
        <v>0</v>
      </c>
      <c r="M1045" s="72">
        <v>0</v>
      </c>
      <c r="N1045" s="72">
        <v>0</v>
      </c>
      <c r="O1045" s="104"/>
      <c r="P1045" s="72">
        <v>0</v>
      </c>
      <c r="Q1045" s="72">
        <v>0</v>
      </c>
      <c r="R1045" s="104"/>
      <c r="S1045" s="72">
        <v>0</v>
      </c>
      <c r="T1045" s="72">
        <v>0</v>
      </c>
    </row>
    <row r="1046" spans="1:20" ht="15.75" x14ac:dyDescent="0.25">
      <c r="A1046" s="45">
        <v>1</v>
      </c>
      <c r="B1046" s="46">
        <v>1</v>
      </c>
      <c r="C1046" s="47">
        <v>6</v>
      </c>
      <c r="D1046" s="47">
        <v>2</v>
      </c>
      <c r="E1046" s="48">
        <v>1</v>
      </c>
      <c r="F1046" s="42">
        <v>1</v>
      </c>
      <c r="G1046" s="42"/>
      <c r="H1046" s="42"/>
      <c r="I1046" s="42"/>
      <c r="J1046" s="49" t="s">
        <v>825</v>
      </c>
      <c r="K1046" s="50">
        <v>0</v>
      </c>
      <c r="L1046" s="50">
        <v>0</v>
      </c>
      <c r="M1046" s="50">
        <v>0</v>
      </c>
      <c r="N1046" s="62">
        <v>0</v>
      </c>
      <c r="O1046" s="122">
        <v>0.03</v>
      </c>
      <c r="P1046" s="50">
        <v>0</v>
      </c>
      <c r="Q1046" s="62">
        <v>0</v>
      </c>
      <c r="R1046" s="101">
        <v>3.5000000000000003E-2</v>
      </c>
      <c r="S1046" s="50">
        <v>0</v>
      </c>
      <c r="T1046" s="62">
        <v>0</v>
      </c>
    </row>
    <row r="1047" spans="1:20" ht="15.75" x14ac:dyDescent="0.25">
      <c r="A1047" s="38" t="s">
        <v>22</v>
      </c>
      <c r="B1047" s="39">
        <v>1</v>
      </c>
      <c r="C1047" s="40">
        <v>6</v>
      </c>
      <c r="D1047" s="40">
        <v>2</v>
      </c>
      <c r="E1047" s="41">
        <v>2</v>
      </c>
      <c r="F1047" s="42"/>
      <c r="G1047" s="42"/>
      <c r="H1047" s="42"/>
      <c r="I1047" s="42"/>
      <c r="J1047" s="43" t="s">
        <v>826</v>
      </c>
      <c r="K1047" s="72">
        <v>0</v>
      </c>
      <c r="L1047" s="72">
        <v>0</v>
      </c>
      <c r="M1047" s="72">
        <v>0</v>
      </c>
      <c r="N1047" s="72">
        <v>0</v>
      </c>
      <c r="O1047" s="104"/>
      <c r="P1047" s="72">
        <v>0</v>
      </c>
      <c r="Q1047" s="72">
        <v>0</v>
      </c>
      <c r="R1047" s="104"/>
      <c r="S1047" s="72">
        <v>0</v>
      </c>
      <c r="T1047" s="72">
        <v>0</v>
      </c>
    </row>
    <row r="1048" spans="1:20" ht="15.75" x14ac:dyDescent="0.25">
      <c r="A1048" s="45">
        <v>1</v>
      </c>
      <c r="B1048" s="46">
        <v>1</v>
      </c>
      <c r="C1048" s="47">
        <v>6</v>
      </c>
      <c r="D1048" s="47">
        <v>2</v>
      </c>
      <c r="E1048" s="48">
        <v>2</v>
      </c>
      <c r="F1048" s="42">
        <v>1</v>
      </c>
      <c r="G1048" s="42"/>
      <c r="H1048" s="42"/>
      <c r="I1048" s="42"/>
      <c r="J1048" s="49" t="s">
        <v>827</v>
      </c>
      <c r="K1048" s="50">
        <v>0</v>
      </c>
      <c r="L1048" s="50">
        <v>0</v>
      </c>
      <c r="M1048" s="50">
        <v>0</v>
      </c>
      <c r="N1048" s="62">
        <v>0</v>
      </c>
      <c r="O1048" s="122">
        <v>0.03</v>
      </c>
      <c r="P1048" s="50">
        <v>0</v>
      </c>
      <c r="Q1048" s="62">
        <v>0</v>
      </c>
      <c r="R1048" s="101">
        <v>3.5000000000000003E-2</v>
      </c>
      <c r="S1048" s="50">
        <v>0</v>
      </c>
      <c r="T1048" s="62">
        <v>0</v>
      </c>
    </row>
    <row r="1049" spans="1:20" ht="15.75" x14ac:dyDescent="0.25">
      <c r="A1049" s="51">
        <v>2</v>
      </c>
      <c r="B1049" s="32">
        <v>1</v>
      </c>
      <c r="C1049" s="33">
        <v>6</v>
      </c>
      <c r="D1049" s="33">
        <v>3</v>
      </c>
      <c r="E1049" s="34"/>
      <c r="F1049" s="35"/>
      <c r="G1049" s="35"/>
      <c r="H1049" s="35"/>
      <c r="I1049" s="35"/>
      <c r="J1049" s="67" t="s">
        <v>840</v>
      </c>
      <c r="K1049" s="66">
        <v>0</v>
      </c>
      <c r="L1049" s="66">
        <v>0</v>
      </c>
      <c r="M1049" s="66">
        <v>0</v>
      </c>
      <c r="N1049" s="66">
        <v>0</v>
      </c>
      <c r="O1049" s="102"/>
      <c r="P1049" s="66">
        <v>0</v>
      </c>
      <c r="Q1049" s="66">
        <v>0</v>
      </c>
      <c r="R1049" s="102"/>
      <c r="S1049" s="66">
        <v>0</v>
      </c>
      <c r="T1049" s="66">
        <v>0</v>
      </c>
    </row>
    <row r="1050" spans="1:20" ht="45" customHeight="1" x14ac:dyDescent="0.25">
      <c r="A1050" s="80">
        <v>9</v>
      </c>
      <c r="B1050" s="81">
        <v>1</v>
      </c>
      <c r="C1050" s="82">
        <v>6</v>
      </c>
      <c r="D1050" s="82">
        <v>9</v>
      </c>
      <c r="E1050" s="52"/>
      <c r="F1050" s="35"/>
      <c r="G1050" s="35"/>
      <c r="H1050" s="35"/>
      <c r="I1050" s="35"/>
      <c r="J1050" s="69" t="s">
        <v>852</v>
      </c>
      <c r="K1050" s="66">
        <v>0</v>
      </c>
      <c r="L1050" s="66">
        <v>0</v>
      </c>
      <c r="M1050" s="66">
        <v>0</v>
      </c>
      <c r="N1050" s="66">
        <v>0</v>
      </c>
      <c r="O1050" s="102"/>
      <c r="P1050" s="66">
        <v>0</v>
      </c>
      <c r="Q1050" s="66">
        <v>0</v>
      </c>
      <c r="R1050" s="102"/>
      <c r="S1050" s="66">
        <v>0</v>
      </c>
      <c r="T1050" s="66">
        <v>0</v>
      </c>
    </row>
    <row r="1051" spans="1:20" ht="15.75" x14ac:dyDescent="0.25">
      <c r="A1051" s="123" t="s">
        <v>10</v>
      </c>
      <c r="B1051" s="138">
        <v>1</v>
      </c>
      <c r="C1051" s="139">
        <v>6</v>
      </c>
      <c r="D1051" s="139">
        <v>9</v>
      </c>
      <c r="E1051" s="140">
        <v>1</v>
      </c>
      <c r="F1051" s="131"/>
      <c r="G1051" s="131"/>
      <c r="H1051" s="131"/>
      <c r="I1051" s="131"/>
      <c r="J1051" s="128" t="s">
        <v>853</v>
      </c>
      <c r="K1051" s="144">
        <v>0</v>
      </c>
      <c r="L1051" s="144">
        <v>0</v>
      </c>
      <c r="M1051" s="144">
        <v>0</v>
      </c>
      <c r="N1051" s="144">
        <v>0</v>
      </c>
      <c r="O1051" s="137"/>
      <c r="P1051" s="144">
        <v>0</v>
      </c>
      <c r="Q1051" s="144">
        <v>0</v>
      </c>
      <c r="R1051" s="137"/>
      <c r="S1051" s="144">
        <v>0</v>
      </c>
      <c r="T1051" s="144">
        <v>0</v>
      </c>
    </row>
    <row r="1052" spans="1:20" ht="15.75" x14ac:dyDescent="0.25">
      <c r="A1052" s="45">
        <v>1</v>
      </c>
      <c r="B1052" s="46">
        <v>1</v>
      </c>
      <c r="C1052" s="47">
        <v>6</v>
      </c>
      <c r="D1052" s="47">
        <v>9</v>
      </c>
      <c r="E1052" s="48">
        <v>1</v>
      </c>
      <c r="F1052" s="42">
        <v>1</v>
      </c>
      <c r="G1052" s="42"/>
      <c r="H1052" s="42"/>
      <c r="I1052" s="42"/>
      <c r="J1052" s="49" t="s">
        <v>853</v>
      </c>
      <c r="K1052" s="50">
        <v>0</v>
      </c>
      <c r="L1052" s="50">
        <v>0</v>
      </c>
      <c r="M1052" s="50">
        <v>0</v>
      </c>
      <c r="N1052" s="62">
        <v>0</v>
      </c>
      <c r="O1052" s="122">
        <v>0.03</v>
      </c>
      <c r="P1052" s="50">
        <v>0</v>
      </c>
      <c r="Q1052" s="62">
        <v>0</v>
      </c>
      <c r="R1052" s="101">
        <v>3.5000000000000003E-2</v>
      </c>
      <c r="S1052" s="50">
        <v>0</v>
      </c>
      <c r="T1052" s="62">
        <v>0</v>
      </c>
    </row>
    <row r="1053" spans="1:20" ht="31.5" x14ac:dyDescent="0.25">
      <c r="A1053" s="24" t="s">
        <v>854</v>
      </c>
      <c r="B1053" s="25">
        <v>1</v>
      </c>
      <c r="C1053" s="26">
        <v>7</v>
      </c>
      <c r="D1053" s="26"/>
      <c r="E1053" s="26"/>
      <c r="F1053" s="27"/>
      <c r="G1053" s="27"/>
      <c r="H1053" s="27"/>
      <c r="I1053" s="27"/>
      <c r="J1053" s="173" t="s">
        <v>996</v>
      </c>
      <c r="K1053" s="174">
        <v>0</v>
      </c>
      <c r="L1053" s="174">
        <v>0</v>
      </c>
      <c r="M1053" s="174">
        <v>0</v>
      </c>
      <c r="N1053" s="174">
        <v>0</v>
      </c>
      <c r="O1053" s="175"/>
      <c r="P1053" s="174">
        <v>0</v>
      </c>
      <c r="Q1053" s="174">
        <v>0</v>
      </c>
      <c r="R1053" s="175"/>
      <c r="S1053" s="174">
        <v>0</v>
      </c>
      <c r="T1053" s="174">
        <v>0</v>
      </c>
    </row>
    <row r="1054" spans="1:20" ht="27" x14ac:dyDescent="0.3">
      <c r="A1054" s="87"/>
      <c r="B1054" s="32">
        <v>1</v>
      </c>
      <c r="C1054" s="33">
        <v>7</v>
      </c>
      <c r="D1054" s="33">
        <v>1</v>
      </c>
      <c r="E1054" s="52"/>
      <c r="F1054" s="35"/>
      <c r="G1054" s="35"/>
      <c r="H1054" s="35"/>
      <c r="I1054" s="35"/>
      <c r="J1054" s="69" t="s">
        <v>1109</v>
      </c>
      <c r="K1054" s="66">
        <v>0</v>
      </c>
      <c r="L1054" s="66">
        <v>0</v>
      </c>
      <c r="M1054" s="66">
        <v>0</v>
      </c>
      <c r="N1054" s="66">
        <v>0</v>
      </c>
      <c r="O1054" s="102"/>
      <c r="P1054" s="66">
        <v>0</v>
      </c>
      <c r="Q1054" s="66">
        <v>0</v>
      </c>
      <c r="R1054" s="102"/>
      <c r="S1054" s="66">
        <v>0</v>
      </c>
      <c r="T1054" s="66">
        <v>0</v>
      </c>
    </row>
    <row r="1055" spans="1:20" ht="15.75" x14ac:dyDescent="0.25">
      <c r="A1055" s="85">
        <v>1</v>
      </c>
      <c r="B1055" s="46">
        <v>1</v>
      </c>
      <c r="C1055" s="47">
        <v>7</v>
      </c>
      <c r="D1055" s="47">
        <v>1</v>
      </c>
      <c r="E1055" s="48">
        <v>2</v>
      </c>
      <c r="F1055" s="42"/>
      <c r="G1055" s="42"/>
      <c r="H1055" s="42"/>
      <c r="I1055" s="42"/>
      <c r="J1055" s="49" t="s">
        <v>855</v>
      </c>
      <c r="K1055" s="50">
        <v>0</v>
      </c>
      <c r="L1055" s="50">
        <v>0</v>
      </c>
      <c r="M1055" s="50">
        <v>0</v>
      </c>
      <c r="N1055" s="62">
        <v>0</v>
      </c>
      <c r="O1055" s="122">
        <v>0.03</v>
      </c>
      <c r="P1055" s="50">
        <v>0</v>
      </c>
      <c r="Q1055" s="62">
        <v>0</v>
      </c>
      <c r="R1055" s="101">
        <v>3.5000000000000003E-2</v>
      </c>
      <c r="S1055" s="50">
        <v>0</v>
      </c>
      <c r="T1055" s="62">
        <v>0</v>
      </c>
    </row>
    <row r="1056" spans="1:20" ht="15.75" x14ac:dyDescent="0.25">
      <c r="A1056" s="85">
        <v>2</v>
      </c>
      <c r="B1056" s="46">
        <v>1</v>
      </c>
      <c r="C1056" s="47">
        <v>7</v>
      </c>
      <c r="D1056" s="47">
        <v>1</v>
      </c>
      <c r="E1056" s="48">
        <v>3</v>
      </c>
      <c r="F1056" s="42"/>
      <c r="G1056" s="42"/>
      <c r="H1056" s="42"/>
      <c r="I1056" s="42"/>
      <c r="J1056" s="49" t="s">
        <v>856</v>
      </c>
      <c r="K1056" s="50">
        <v>0</v>
      </c>
      <c r="L1056" s="50">
        <v>0</v>
      </c>
      <c r="M1056" s="50">
        <v>0</v>
      </c>
      <c r="N1056" s="62">
        <v>0</v>
      </c>
      <c r="O1056" s="122">
        <v>0.03</v>
      </c>
      <c r="P1056" s="50">
        <v>0</v>
      </c>
      <c r="Q1056" s="62">
        <v>0</v>
      </c>
      <c r="R1056" s="101">
        <v>3.5000000000000003E-2</v>
      </c>
      <c r="S1056" s="50">
        <v>0</v>
      </c>
      <c r="T1056" s="62">
        <v>0</v>
      </c>
    </row>
    <row r="1057" spans="1:20" ht="15.75" x14ac:dyDescent="0.25">
      <c r="A1057" s="85">
        <v>3</v>
      </c>
      <c r="B1057" s="46">
        <v>1</v>
      </c>
      <c r="C1057" s="47">
        <v>7</v>
      </c>
      <c r="D1057" s="47">
        <v>1</v>
      </c>
      <c r="E1057" s="48">
        <v>1</v>
      </c>
      <c r="F1057" s="42"/>
      <c r="G1057" s="42"/>
      <c r="H1057" s="42"/>
      <c r="I1057" s="42"/>
      <c r="J1057" s="49" t="s">
        <v>857</v>
      </c>
      <c r="K1057" s="50">
        <v>0</v>
      </c>
      <c r="L1057" s="50">
        <v>0</v>
      </c>
      <c r="M1057" s="50">
        <v>0</v>
      </c>
      <c r="N1057" s="62">
        <v>0</v>
      </c>
      <c r="O1057" s="122">
        <v>0.03</v>
      </c>
      <c r="P1057" s="50">
        <v>0</v>
      </c>
      <c r="Q1057" s="62">
        <v>0</v>
      </c>
      <c r="R1057" s="101">
        <v>3.5000000000000003E-2</v>
      </c>
      <c r="S1057" s="50">
        <v>0</v>
      </c>
      <c r="T1057" s="62">
        <v>0</v>
      </c>
    </row>
    <row r="1058" spans="1:20" ht="15.75" x14ac:dyDescent="0.25">
      <c r="A1058" s="85">
        <v>4</v>
      </c>
      <c r="B1058" s="46">
        <v>1</v>
      </c>
      <c r="C1058" s="47">
        <v>7</v>
      </c>
      <c r="D1058" s="47">
        <v>1</v>
      </c>
      <c r="E1058" s="48">
        <v>9</v>
      </c>
      <c r="F1058" s="42"/>
      <c r="G1058" s="42"/>
      <c r="H1058" s="42"/>
      <c r="I1058" s="42"/>
      <c r="J1058" s="49" t="s">
        <v>858</v>
      </c>
      <c r="K1058" s="50">
        <v>0</v>
      </c>
      <c r="L1058" s="50">
        <v>0</v>
      </c>
      <c r="M1058" s="50">
        <v>0</v>
      </c>
      <c r="N1058" s="62">
        <v>0</v>
      </c>
      <c r="O1058" s="122">
        <v>0.03</v>
      </c>
      <c r="P1058" s="50">
        <v>0</v>
      </c>
      <c r="Q1058" s="62">
        <v>0</v>
      </c>
      <c r="R1058" s="101">
        <v>3.5000000000000003E-2</v>
      </c>
      <c r="S1058" s="50">
        <v>0</v>
      </c>
      <c r="T1058" s="62">
        <v>0</v>
      </c>
    </row>
    <row r="1059" spans="1:20" ht="27" x14ac:dyDescent="0.3">
      <c r="A1059" s="87"/>
      <c r="B1059" s="32">
        <v>1</v>
      </c>
      <c r="C1059" s="33">
        <v>7</v>
      </c>
      <c r="D1059" s="33">
        <v>2</v>
      </c>
      <c r="E1059" s="52"/>
      <c r="F1059" s="35"/>
      <c r="G1059" s="35"/>
      <c r="H1059" s="35"/>
      <c r="I1059" s="35"/>
      <c r="J1059" s="69" t="s">
        <v>1110</v>
      </c>
      <c r="K1059" s="66">
        <v>0</v>
      </c>
      <c r="L1059" s="66">
        <v>0</v>
      </c>
      <c r="M1059" s="66">
        <v>0</v>
      </c>
      <c r="N1059" s="66">
        <v>0</v>
      </c>
      <c r="O1059" s="214">
        <v>0.03</v>
      </c>
      <c r="P1059" s="66">
        <v>0</v>
      </c>
      <c r="Q1059" s="66">
        <v>0</v>
      </c>
      <c r="R1059" s="102"/>
      <c r="S1059" s="66">
        <v>0</v>
      </c>
      <c r="T1059" s="66">
        <v>0</v>
      </c>
    </row>
    <row r="1060" spans="1:20" ht="27" x14ac:dyDescent="0.3">
      <c r="A1060" s="87"/>
      <c r="B1060" s="32">
        <v>1</v>
      </c>
      <c r="C1060" s="33">
        <v>7</v>
      </c>
      <c r="D1060" s="33">
        <v>3</v>
      </c>
      <c r="E1060" s="52"/>
      <c r="F1060" s="35"/>
      <c r="G1060" s="35"/>
      <c r="H1060" s="35"/>
      <c r="I1060" s="35"/>
      <c r="J1060" s="69" t="s">
        <v>1111</v>
      </c>
      <c r="K1060" s="66">
        <v>0</v>
      </c>
      <c r="L1060" s="66">
        <v>0</v>
      </c>
      <c r="M1060" s="66">
        <v>0</v>
      </c>
      <c r="N1060" s="66">
        <v>0</v>
      </c>
      <c r="O1060" s="214">
        <v>0.03</v>
      </c>
      <c r="P1060" s="66">
        <v>0</v>
      </c>
      <c r="Q1060" s="66">
        <v>0</v>
      </c>
      <c r="R1060" s="102"/>
      <c r="S1060" s="66">
        <v>0</v>
      </c>
      <c r="T1060" s="66">
        <v>0</v>
      </c>
    </row>
    <row r="1061" spans="1:20" ht="39.75" x14ac:dyDescent="0.3">
      <c r="A1061" s="87"/>
      <c r="B1061" s="32">
        <v>1</v>
      </c>
      <c r="C1061" s="33">
        <v>7</v>
      </c>
      <c r="D1061" s="33">
        <v>4</v>
      </c>
      <c r="E1061" s="52"/>
      <c r="F1061" s="35"/>
      <c r="G1061" s="35"/>
      <c r="H1061" s="35"/>
      <c r="I1061" s="35"/>
      <c r="J1061" s="69" t="s">
        <v>1112</v>
      </c>
      <c r="K1061" s="66">
        <v>0</v>
      </c>
      <c r="L1061" s="66">
        <v>0</v>
      </c>
      <c r="M1061" s="66">
        <v>0</v>
      </c>
      <c r="N1061" s="66">
        <v>0</v>
      </c>
      <c r="O1061" s="214">
        <v>0.03</v>
      </c>
      <c r="P1061" s="66">
        <v>0</v>
      </c>
      <c r="Q1061" s="66">
        <v>0</v>
      </c>
      <c r="R1061" s="102"/>
      <c r="S1061" s="66">
        <v>0</v>
      </c>
      <c r="T1061" s="66">
        <v>0</v>
      </c>
    </row>
    <row r="1062" spans="1:20" ht="39.75" x14ac:dyDescent="0.3">
      <c r="A1062" s="87"/>
      <c r="B1062" s="32">
        <v>1</v>
      </c>
      <c r="C1062" s="33">
        <v>7</v>
      </c>
      <c r="D1062" s="33">
        <v>5</v>
      </c>
      <c r="E1062" s="52"/>
      <c r="F1062" s="35"/>
      <c r="G1062" s="35"/>
      <c r="H1062" s="35"/>
      <c r="I1062" s="35"/>
      <c r="J1062" s="69" t="s">
        <v>1113</v>
      </c>
      <c r="K1062" s="66">
        <v>0</v>
      </c>
      <c r="L1062" s="66">
        <v>0</v>
      </c>
      <c r="M1062" s="66">
        <v>0</v>
      </c>
      <c r="N1062" s="66">
        <v>0</v>
      </c>
      <c r="O1062" s="214">
        <v>0.03</v>
      </c>
      <c r="P1062" s="66">
        <v>0</v>
      </c>
      <c r="Q1062" s="66">
        <v>0</v>
      </c>
      <c r="R1062" s="102"/>
      <c r="S1062" s="66">
        <v>0</v>
      </c>
      <c r="T1062" s="66">
        <v>0</v>
      </c>
    </row>
    <row r="1063" spans="1:20" ht="39.75" x14ac:dyDescent="0.3">
      <c r="A1063" s="87"/>
      <c r="B1063" s="32">
        <v>1</v>
      </c>
      <c r="C1063" s="33">
        <v>7</v>
      </c>
      <c r="D1063" s="33">
        <v>6</v>
      </c>
      <c r="E1063" s="52"/>
      <c r="F1063" s="35"/>
      <c r="G1063" s="35"/>
      <c r="H1063" s="35"/>
      <c r="I1063" s="35"/>
      <c r="J1063" s="69" t="s">
        <v>1114</v>
      </c>
      <c r="K1063" s="66">
        <v>0</v>
      </c>
      <c r="L1063" s="66">
        <v>0</v>
      </c>
      <c r="M1063" s="66">
        <v>0</v>
      </c>
      <c r="N1063" s="66">
        <v>0</v>
      </c>
      <c r="O1063" s="214">
        <v>0.03</v>
      </c>
      <c r="P1063" s="66">
        <v>0</v>
      </c>
      <c r="Q1063" s="66">
        <v>0</v>
      </c>
      <c r="R1063" s="102"/>
      <c r="S1063" s="66">
        <v>0</v>
      </c>
      <c r="T1063" s="66">
        <v>0</v>
      </c>
    </row>
    <row r="1064" spans="1:20" ht="27" x14ac:dyDescent="0.3">
      <c r="A1064" s="87"/>
      <c r="B1064" s="32">
        <v>1</v>
      </c>
      <c r="C1064" s="33">
        <v>7</v>
      </c>
      <c r="D1064" s="33">
        <v>7</v>
      </c>
      <c r="E1064" s="52"/>
      <c r="F1064" s="35"/>
      <c r="G1064" s="35"/>
      <c r="H1064" s="35"/>
      <c r="I1064" s="35"/>
      <c r="J1064" s="69" t="s">
        <v>1115</v>
      </c>
      <c r="K1064" s="66">
        <v>0</v>
      </c>
      <c r="L1064" s="66">
        <v>0</v>
      </c>
      <c r="M1064" s="66">
        <v>0</v>
      </c>
      <c r="N1064" s="66">
        <v>0</v>
      </c>
      <c r="O1064" s="214">
        <v>0.03</v>
      </c>
      <c r="P1064" s="66">
        <v>0</v>
      </c>
      <c r="Q1064" s="66">
        <v>0</v>
      </c>
      <c r="R1064" s="102"/>
      <c r="S1064" s="66">
        <v>0</v>
      </c>
      <c r="T1064" s="66">
        <v>0</v>
      </c>
    </row>
    <row r="1065" spans="1:20" ht="27" x14ac:dyDescent="0.3">
      <c r="A1065" s="87"/>
      <c r="B1065" s="32">
        <v>1</v>
      </c>
      <c r="C1065" s="33">
        <v>7</v>
      </c>
      <c r="D1065" s="33">
        <v>8</v>
      </c>
      <c r="E1065" s="52"/>
      <c r="F1065" s="35"/>
      <c r="G1065" s="35"/>
      <c r="H1065" s="35"/>
      <c r="I1065" s="35"/>
      <c r="J1065" s="69" t="s">
        <v>1116</v>
      </c>
      <c r="K1065" s="66">
        <v>0</v>
      </c>
      <c r="L1065" s="66">
        <v>0</v>
      </c>
      <c r="M1065" s="66">
        <v>0</v>
      </c>
      <c r="N1065" s="66">
        <v>0</v>
      </c>
      <c r="O1065" s="214">
        <v>0.03</v>
      </c>
      <c r="P1065" s="66">
        <v>0</v>
      </c>
      <c r="Q1065" s="66">
        <v>0</v>
      </c>
      <c r="R1065" s="102"/>
      <c r="S1065" s="66">
        <v>0</v>
      </c>
      <c r="T1065" s="66">
        <v>0</v>
      </c>
    </row>
    <row r="1066" spans="1:20" ht="16.5" x14ac:dyDescent="0.3">
      <c r="A1066" s="87"/>
      <c r="B1066" s="32">
        <v>1</v>
      </c>
      <c r="C1066" s="33">
        <v>7</v>
      </c>
      <c r="D1066" s="33">
        <v>9</v>
      </c>
      <c r="E1066" s="52"/>
      <c r="F1066" s="35"/>
      <c r="G1066" s="35"/>
      <c r="H1066" s="35"/>
      <c r="I1066" s="35"/>
      <c r="J1066" s="69" t="s">
        <v>847</v>
      </c>
      <c r="K1066" s="66">
        <v>0</v>
      </c>
      <c r="L1066" s="66">
        <v>0</v>
      </c>
      <c r="M1066" s="66">
        <v>0</v>
      </c>
      <c r="N1066" s="66">
        <v>0</v>
      </c>
      <c r="O1066" s="214">
        <v>0.03</v>
      </c>
      <c r="P1066" s="66">
        <v>0</v>
      </c>
      <c r="Q1066" s="66">
        <v>0</v>
      </c>
      <c r="R1066" s="102"/>
      <c r="S1066" s="66">
        <v>0</v>
      </c>
      <c r="T1066" s="66">
        <v>0</v>
      </c>
    </row>
    <row r="1067" spans="1:20" ht="15.75" x14ac:dyDescent="0.25">
      <c r="A1067" s="24" t="s">
        <v>859</v>
      </c>
      <c r="B1067" s="25">
        <v>1</v>
      </c>
      <c r="C1067" s="26">
        <v>8</v>
      </c>
      <c r="D1067" s="26"/>
      <c r="E1067" s="26"/>
      <c r="F1067" s="27"/>
      <c r="G1067" s="27"/>
      <c r="H1067" s="27"/>
      <c r="I1067" s="27"/>
      <c r="J1067" s="28" t="s">
        <v>860</v>
      </c>
      <c r="K1067" s="29">
        <v>78164822.099999994</v>
      </c>
      <c r="L1067" s="29">
        <v>25031778.630000003</v>
      </c>
      <c r="M1067" s="29">
        <v>37168201.25</v>
      </c>
      <c r="N1067" s="29">
        <v>140364801.98000002</v>
      </c>
      <c r="O1067" s="103"/>
      <c r="P1067" s="29">
        <v>3328350.6999999997</v>
      </c>
      <c r="Q1067" s="29">
        <v>143693152.68000001</v>
      </c>
      <c r="R1067" s="103"/>
      <c r="S1067" s="29">
        <v>3678892.49</v>
      </c>
      <c r="T1067" s="29">
        <v>147372045.17000002</v>
      </c>
    </row>
    <row r="1068" spans="1:20" ht="15.75" x14ac:dyDescent="0.25">
      <c r="A1068" s="51">
        <v>1</v>
      </c>
      <c r="B1068" s="32">
        <v>1</v>
      </c>
      <c r="C1068" s="33">
        <v>8</v>
      </c>
      <c r="D1068" s="33">
        <v>1</v>
      </c>
      <c r="E1068" s="34"/>
      <c r="F1068" s="64"/>
      <c r="G1068" s="35"/>
      <c r="H1068" s="35"/>
      <c r="I1068" s="35"/>
      <c r="J1068" s="67" t="s">
        <v>861</v>
      </c>
      <c r="K1068" s="66">
        <v>27585481.380000003</v>
      </c>
      <c r="L1068" s="66">
        <v>8171998.3899999997</v>
      </c>
      <c r="M1068" s="66">
        <v>16347989.569999998</v>
      </c>
      <c r="N1068" s="66">
        <v>52105469.340000004</v>
      </c>
      <c r="O1068" s="102"/>
      <c r="P1068" s="66">
        <v>1563164.0499999998</v>
      </c>
      <c r="Q1068" s="66">
        <v>53668633.390000008</v>
      </c>
      <c r="R1068" s="102"/>
      <c r="S1068" s="66">
        <v>1878402.12</v>
      </c>
      <c r="T1068" s="66">
        <v>55547035.510000005</v>
      </c>
    </row>
    <row r="1069" spans="1:20" ht="15.75" x14ac:dyDescent="0.25">
      <c r="A1069" s="38" t="s">
        <v>10</v>
      </c>
      <c r="B1069" s="39">
        <v>1</v>
      </c>
      <c r="C1069" s="40">
        <v>8</v>
      </c>
      <c r="D1069" s="40">
        <v>1</v>
      </c>
      <c r="E1069" s="41">
        <v>1</v>
      </c>
      <c r="F1069" s="55"/>
      <c r="G1069" s="42"/>
      <c r="H1069" s="42"/>
      <c r="I1069" s="42"/>
      <c r="J1069" s="43" t="s">
        <v>862</v>
      </c>
      <c r="K1069" s="72">
        <v>27585481.380000003</v>
      </c>
      <c r="L1069" s="72">
        <v>8171998.3899999997</v>
      </c>
      <c r="M1069" s="72">
        <v>16347989.569999998</v>
      </c>
      <c r="N1069" s="72">
        <v>52105469.340000004</v>
      </c>
      <c r="O1069" s="104"/>
      <c r="P1069" s="72">
        <v>1563164.0499999998</v>
      </c>
      <c r="Q1069" s="72">
        <v>53668633.390000008</v>
      </c>
      <c r="R1069" s="104"/>
      <c r="S1069" s="72">
        <v>1878402.12</v>
      </c>
      <c r="T1069" s="72">
        <v>55547035.510000005</v>
      </c>
    </row>
    <row r="1070" spans="1:20" ht="15.75" x14ac:dyDescent="0.25">
      <c r="A1070" s="84">
        <v>1</v>
      </c>
      <c r="B1070" s="46">
        <v>1</v>
      </c>
      <c r="C1070" s="47">
        <v>8</v>
      </c>
      <c r="D1070" s="47">
        <v>1</v>
      </c>
      <c r="E1070" s="48">
        <v>1</v>
      </c>
      <c r="F1070" s="42">
        <v>1</v>
      </c>
      <c r="G1070" s="42"/>
      <c r="H1070" s="42"/>
      <c r="I1070" s="42"/>
      <c r="J1070" s="49" t="s">
        <v>863</v>
      </c>
      <c r="K1070" s="50">
        <v>19904725.199999999</v>
      </c>
      <c r="L1070" s="50">
        <v>5888413.9299999997</v>
      </c>
      <c r="M1070" s="50">
        <v>11780827.869999999</v>
      </c>
      <c r="N1070" s="62">
        <v>37573967</v>
      </c>
      <c r="O1070" s="122">
        <v>0.03</v>
      </c>
      <c r="P1070" s="50">
        <v>1127219.01</v>
      </c>
      <c r="Q1070" s="62">
        <v>38701186.009999998</v>
      </c>
      <c r="R1070" s="101">
        <v>3.5000000000000003E-2</v>
      </c>
      <c r="S1070" s="50">
        <v>1354541.51</v>
      </c>
      <c r="T1070" s="62">
        <v>40055727.519999996</v>
      </c>
    </row>
    <row r="1071" spans="1:20" ht="15.75" x14ac:dyDescent="0.25">
      <c r="A1071" s="84">
        <v>2</v>
      </c>
      <c r="B1071" s="46">
        <v>1</v>
      </c>
      <c r="C1071" s="47">
        <v>8</v>
      </c>
      <c r="D1071" s="47">
        <v>1</v>
      </c>
      <c r="E1071" s="48">
        <v>1</v>
      </c>
      <c r="F1071" s="42">
        <v>2</v>
      </c>
      <c r="G1071" s="42"/>
      <c r="H1071" s="42"/>
      <c r="I1071" s="42"/>
      <c r="J1071" s="49" t="s">
        <v>864</v>
      </c>
      <c r="K1071" s="50">
        <v>3734099.93</v>
      </c>
      <c r="L1071" s="50">
        <v>835431.36</v>
      </c>
      <c r="M1071" s="50">
        <v>1670865.71</v>
      </c>
      <c r="N1071" s="62">
        <v>6240397</v>
      </c>
      <c r="O1071" s="122">
        <v>0.03</v>
      </c>
      <c r="P1071" s="50">
        <v>187211.91</v>
      </c>
      <c r="Q1071" s="62">
        <v>6427608.9100000001</v>
      </c>
      <c r="R1071" s="101">
        <v>3.5000000000000003E-2</v>
      </c>
      <c r="S1071" s="50">
        <v>224966.31</v>
      </c>
      <c r="T1071" s="62">
        <v>6652575.2199999997</v>
      </c>
    </row>
    <row r="1072" spans="1:20" ht="15.75" x14ac:dyDescent="0.25">
      <c r="A1072" s="84">
        <v>3</v>
      </c>
      <c r="B1072" s="46">
        <v>1</v>
      </c>
      <c r="C1072" s="47">
        <v>8</v>
      </c>
      <c r="D1072" s="47">
        <v>1</v>
      </c>
      <c r="E1072" s="48">
        <v>1</v>
      </c>
      <c r="F1072" s="42">
        <v>3</v>
      </c>
      <c r="G1072" s="42"/>
      <c r="H1072" s="42"/>
      <c r="I1072" s="42"/>
      <c r="J1072" s="49" t="s">
        <v>865</v>
      </c>
      <c r="K1072" s="50">
        <v>705966.6</v>
      </c>
      <c r="L1072" s="50">
        <v>119513.13</v>
      </c>
      <c r="M1072" s="50">
        <v>239020.27</v>
      </c>
      <c r="N1072" s="62">
        <v>1064500</v>
      </c>
      <c r="O1072" s="122">
        <v>0.03</v>
      </c>
      <c r="P1072" s="50">
        <v>31935</v>
      </c>
      <c r="Q1072" s="62">
        <v>1096435</v>
      </c>
      <c r="R1072" s="101">
        <v>3.5000000000000003E-2</v>
      </c>
      <c r="S1072" s="50">
        <v>38375.22</v>
      </c>
      <c r="T1072" s="62">
        <v>1134810.22</v>
      </c>
    </row>
    <row r="1073" spans="1:22" ht="15.75" x14ac:dyDescent="0.25">
      <c r="A1073" s="84">
        <v>7</v>
      </c>
      <c r="B1073" s="46">
        <v>1</v>
      </c>
      <c r="C1073" s="47">
        <v>8</v>
      </c>
      <c r="D1073" s="47">
        <v>1</v>
      </c>
      <c r="E1073" s="48">
        <v>1</v>
      </c>
      <c r="F1073" s="42">
        <v>7</v>
      </c>
      <c r="G1073" s="42"/>
      <c r="H1073" s="42"/>
      <c r="I1073" s="42"/>
      <c r="J1073" s="49" t="s">
        <v>866</v>
      </c>
      <c r="K1073" s="50">
        <v>871998.97</v>
      </c>
      <c r="L1073" s="50">
        <v>306130.01</v>
      </c>
      <c r="M1073" s="50">
        <v>612260.02</v>
      </c>
      <c r="N1073" s="111">
        <v>1790389</v>
      </c>
      <c r="O1073" s="122">
        <v>0.03</v>
      </c>
      <c r="P1073" s="50">
        <v>53711.67</v>
      </c>
      <c r="Q1073" s="111">
        <v>1844100.67</v>
      </c>
      <c r="R1073" s="101">
        <v>3.5000000000000003E-2</v>
      </c>
      <c r="S1073" s="50">
        <v>64543.519999999997</v>
      </c>
      <c r="T1073" s="111">
        <v>1908644.19</v>
      </c>
    </row>
    <row r="1074" spans="1:22" ht="15.75" x14ac:dyDescent="0.25">
      <c r="A1074" s="84">
        <v>8</v>
      </c>
      <c r="B1074" s="46">
        <v>1</v>
      </c>
      <c r="C1074" s="47">
        <v>8</v>
      </c>
      <c r="D1074" s="47">
        <v>1</v>
      </c>
      <c r="E1074" s="48">
        <v>1</v>
      </c>
      <c r="F1074" s="42">
        <v>8</v>
      </c>
      <c r="G1074" s="42"/>
      <c r="H1074" s="42"/>
      <c r="I1074" s="42"/>
      <c r="J1074" s="49" t="s">
        <v>1371</v>
      </c>
      <c r="K1074" s="50">
        <v>23344.639999999999</v>
      </c>
      <c r="L1074" s="50">
        <v>8252.4500000000007</v>
      </c>
      <c r="M1074" s="50">
        <v>16504.91</v>
      </c>
      <c r="N1074" s="111">
        <v>48102</v>
      </c>
      <c r="O1074" s="122">
        <v>0.03</v>
      </c>
      <c r="P1074" s="50">
        <v>1443.06</v>
      </c>
      <c r="Q1074" s="111">
        <v>49545.06</v>
      </c>
      <c r="R1074" s="101">
        <v>3.5000000000000003E-2</v>
      </c>
      <c r="S1074" s="50">
        <v>1734.07</v>
      </c>
      <c r="T1074" s="111">
        <v>51279.13</v>
      </c>
    </row>
    <row r="1075" spans="1:22" ht="15.75" x14ac:dyDescent="0.25">
      <c r="A1075" s="84">
        <v>10</v>
      </c>
      <c r="B1075" s="46">
        <v>1</v>
      </c>
      <c r="C1075" s="47">
        <v>8</v>
      </c>
      <c r="D1075" s="47">
        <v>1</v>
      </c>
      <c r="E1075" s="48">
        <v>1</v>
      </c>
      <c r="F1075" s="42">
        <v>10</v>
      </c>
      <c r="G1075" s="42"/>
      <c r="H1075" s="42"/>
      <c r="I1075" s="42"/>
      <c r="J1075" s="49" t="s">
        <v>1372</v>
      </c>
      <c r="K1075" s="50">
        <v>243482.47</v>
      </c>
      <c r="L1075" s="50">
        <v>107739.51</v>
      </c>
      <c r="M1075" s="50">
        <v>215480</v>
      </c>
      <c r="N1075" s="111">
        <v>566701.98</v>
      </c>
      <c r="O1075" s="122">
        <v>0.03</v>
      </c>
      <c r="P1075" s="50">
        <v>17001.05</v>
      </c>
      <c r="Q1075" s="111">
        <v>583703.03</v>
      </c>
      <c r="R1075" s="101">
        <v>3.5000000000000003E-2</v>
      </c>
      <c r="S1075" s="50">
        <v>20429.599999999999</v>
      </c>
      <c r="T1075" s="111">
        <v>604132.63</v>
      </c>
    </row>
    <row r="1076" spans="1:22" s="267" customFormat="1" ht="27" customHeight="1" x14ac:dyDescent="0.15">
      <c r="A1076" s="265"/>
      <c r="B1076" s="263"/>
      <c r="C1076" s="47">
        <v>8</v>
      </c>
      <c r="D1076" s="47">
        <v>1</v>
      </c>
      <c r="E1076" s="48">
        <v>1</v>
      </c>
      <c r="F1076" s="42">
        <v>12</v>
      </c>
      <c r="G1076" s="42"/>
      <c r="H1076" s="264"/>
      <c r="I1076" s="264"/>
      <c r="J1076" s="266" t="s">
        <v>1255</v>
      </c>
      <c r="K1076" s="62">
        <v>521.85</v>
      </c>
      <c r="L1076" s="62">
        <v>0</v>
      </c>
      <c r="M1076" s="62">
        <v>0</v>
      </c>
      <c r="N1076" s="111">
        <v>521.85</v>
      </c>
      <c r="O1076" s="122">
        <v>0.03</v>
      </c>
      <c r="P1076" s="62">
        <v>15.65</v>
      </c>
      <c r="Q1076" s="111">
        <v>537.5</v>
      </c>
      <c r="R1076" s="101">
        <v>3.5000000000000003E-2</v>
      </c>
      <c r="S1076" s="62">
        <v>18.809999999999999</v>
      </c>
      <c r="T1076" s="111">
        <v>556.30999999999995</v>
      </c>
    </row>
    <row r="1077" spans="1:22" ht="15.75" x14ac:dyDescent="0.25">
      <c r="A1077" s="84">
        <v>14</v>
      </c>
      <c r="B1077" s="46">
        <v>1</v>
      </c>
      <c r="C1077" s="47">
        <v>8</v>
      </c>
      <c r="D1077" s="47">
        <v>1</v>
      </c>
      <c r="E1077" s="48">
        <v>1</v>
      </c>
      <c r="F1077" s="42">
        <v>14</v>
      </c>
      <c r="G1077" s="42"/>
      <c r="H1077" s="42"/>
      <c r="I1077" s="42"/>
      <c r="J1077" s="112" t="s">
        <v>906</v>
      </c>
      <c r="K1077" s="62">
        <v>142962</v>
      </c>
      <c r="L1077" s="62">
        <v>0</v>
      </c>
      <c r="M1077" s="62">
        <v>0</v>
      </c>
      <c r="N1077" s="111">
        <v>142962</v>
      </c>
      <c r="O1077" s="122">
        <v>0.03</v>
      </c>
      <c r="P1077" s="50">
        <v>4288.8599999999997</v>
      </c>
      <c r="Q1077" s="111">
        <v>147250.85999999999</v>
      </c>
      <c r="R1077" s="101">
        <v>3.5000000000000003E-2</v>
      </c>
      <c r="S1077" s="50">
        <v>5153.78</v>
      </c>
      <c r="T1077" s="111">
        <v>152404.63999999998</v>
      </c>
    </row>
    <row r="1078" spans="1:22" ht="15.75" x14ac:dyDescent="0.25">
      <c r="A1078" s="84">
        <v>16</v>
      </c>
      <c r="B1078" s="46">
        <v>1</v>
      </c>
      <c r="C1078" s="47">
        <v>8</v>
      </c>
      <c r="D1078" s="47">
        <v>1</v>
      </c>
      <c r="E1078" s="48">
        <v>1</v>
      </c>
      <c r="F1078" s="42">
        <v>16</v>
      </c>
      <c r="G1078" s="42"/>
      <c r="H1078" s="42"/>
      <c r="I1078" s="42"/>
      <c r="J1078" s="112" t="s">
        <v>897</v>
      </c>
      <c r="K1078" s="62">
        <v>223333.6</v>
      </c>
      <c r="L1078" s="62">
        <v>0</v>
      </c>
      <c r="M1078" s="62">
        <v>0</v>
      </c>
      <c r="N1078" s="111">
        <v>223333.6</v>
      </c>
      <c r="O1078" s="122">
        <v>0.03</v>
      </c>
      <c r="P1078" s="50">
        <v>6700</v>
      </c>
      <c r="Q1078" s="111">
        <v>230033.6</v>
      </c>
      <c r="R1078" s="101">
        <v>3.5000000000000003E-2</v>
      </c>
      <c r="S1078" s="50">
        <v>8051.17</v>
      </c>
      <c r="T1078" s="111">
        <v>238084.77000000002</v>
      </c>
    </row>
    <row r="1079" spans="1:22" ht="15.75" x14ac:dyDescent="0.25">
      <c r="A1079" s="84">
        <v>17</v>
      </c>
      <c r="B1079" s="46">
        <v>1</v>
      </c>
      <c r="C1079" s="47">
        <v>8</v>
      </c>
      <c r="D1079" s="47">
        <v>1</v>
      </c>
      <c r="E1079" s="48">
        <v>1</v>
      </c>
      <c r="F1079" s="42">
        <v>17</v>
      </c>
      <c r="G1079" s="42"/>
      <c r="H1079" s="42"/>
      <c r="I1079" s="42"/>
      <c r="J1079" s="112" t="s">
        <v>898</v>
      </c>
      <c r="K1079" s="62">
        <v>102817.89</v>
      </c>
      <c r="L1079" s="62">
        <v>14187.37</v>
      </c>
      <c r="M1079" s="62">
        <v>28374.74</v>
      </c>
      <c r="N1079" s="111">
        <v>145380</v>
      </c>
      <c r="O1079" s="122">
        <v>0.03</v>
      </c>
      <c r="P1079" s="50">
        <v>4361.3999999999996</v>
      </c>
      <c r="Q1079" s="111">
        <v>149741.4</v>
      </c>
      <c r="R1079" s="101">
        <v>3.5000000000000003E-2</v>
      </c>
      <c r="S1079" s="50">
        <v>5240.9399999999996</v>
      </c>
      <c r="T1079" s="111">
        <v>154982.34</v>
      </c>
    </row>
    <row r="1080" spans="1:22" ht="15.75" x14ac:dyDescent="0.25">
      <c r="A1080" s="84">
        <v>18</v>
      </c>
      <c r="B1080" s="46">
        <v>1</v>
      </c>
      <c r="C1080" s="47">
        <v>8</v>
      </c>
      <c r="D1080" s="47">
        <v>1</v>
      </c>
      <c r="E1080" s="48">
        <v>1</v>
      </c>
      <c r="F1080" s="42">
        <v>18</v>
      </c>
      <c r="G1080" s="42"/>
      <c r="H1080" s="42"/>
      <c r="I1080" s="42"/>
      <c r="J1080" s="112" t="s">
        <v>899</v>
      </c>
      <c r="K1080" s="62">
        <v>0</v>
      </c>
      <c r="L1080" s="62">
        <v>0</v>
      </c>
      <c r="M1080" s="62">
        <v>0</v>
      </c>
      <c r="N1080" s="111">
        <v>0</v>
      </c>
      <c r="O1080" s="122">
        <v>0.03</v>
      </c>
      <c r="P1080" s="50">
        <v>0</v>
      </c>
      <c r="Q1080" s="111">
        <v>0</v>
      </c>
      <c r="R1080" s="101">
        <v>3.5000000000000003E-2</v>
      </c>
      <c r="S1080" s="50">
        <v>0</v>
      </c>
      <c r="T1080" s="111">
        <v>0</v>
      </c>
    </row>
    <row r="1081" spans="1:22" ht="15.75" x14ac:dyDescent="0.25">
      <c r="A1081" s="76" t="s">
        <v>874</v>
      </c>
      <c r="B1081" s="46">
        <v>1</v>
      </c>
      <c r="C1081" s="47">
        <v>8</v>
      </c>
      <c r="D1081" s="47">
        <v>3</v>
      </c>
      <c r="E1081" s="48">
        <v>1</v>
      </c>
      <c r="F1081" s="42">
        <v>19</v>
      </c>
      <c r="G1081" s="42"/>
      <c r="H1081" s="42"/>
      <c r="I1081" s="88"/>
      <c r="J1081" s="49" t="s">
        <v>875</v>
      </c>
      <c r="K1081" s="62">
        <v>1595998.66</v>
      </c>
      <c r="L1081" s="62">
        <v>880254.11</v>
      </c>
      <c r="M1081" s="62">
        <v>1760506</v>
      </c>
      <c r="N1081" s="62">
        <v>4236758.7699999996</v>
      </c>
      <c r="O1081" s="122">
        <v>0.03</v>
      </c>
      <c r="P1081" s="50">
        <v>127102.76</v>
      </c>
      <c r="Q1081" s="62">
        <v>4363861.5299999993</v>
      </c>
      <c r="R1081" s="101">
        <v>3.5000000000000003E-2</v>
      </c>
      <c r="S1081" s="50">
        <v>152735.15</v>
      </c>
      <c r="T1081" s="62">
        <v>4516596.68</v>
      </c>
    </row>
    <row r="1082" spans="1:22" ht="15.75" x14ac:dyDescent="0.25">
      <c r="A1082" s="84"/>
      <c r="B1082" s="46"/>
      <c r="C1082" s="47">
        <v>8</v>
      </c>
      <c r="D1082" s="47">
        <v>1</v>
      </c>
      <c r="E1082" s="48">
        <v>1</v>
      </c>
      <c r="F1082" s="42">
        <v>20</v>
      </c>
      <c r="G1082" s="42"/>
      <c r="H1082" s="42"/>
      <c r="I1082" s="42"/>
      <c r="J1082" s="112" t="s">
        <v>1256</v>
      </c>
      <c r="K1082" s="62">
        <v>36229.57</v>
      </c>
      <c r="L1082" s="62">
        <v>12076.52</v>
      </c>
      <c r="M1082" s="62">
        <v>24150.05</v>
      </c>
      <c r="N1082" s="111">
        <v>72456.14</v>
      </c>
      <c r="O1082" s="122">
        <v>0.03</v>
      </c>
      <c r="P1082" s="50">
        <v>2173.6799999999998</v>
      </c>
      <c r="Q1082" s="111">
        <v>74629.819999999992</v>
      </c>
      <c r="R1082" s="101">
        <v>3.5000000000000003E-2</v>
      </c>
      <c r="S1082" s="50">
        <v>2612.04</v>
      </c>
      <c r="T1082" s="111">
        <v>77241.859999999986</v>
      </c>
    </row>
    <row r="1083" spans="1:22" ht="15.75" x14ac:dyDescent="0.25">
      <c r="A1083" s="51">
        <v>2</v>
      </c>
      <c r="B1083" s="32">
        <v>1</v>
      </c>
      <c r="C1083" s="33">
        <v>8</v>
      </c>
      <c r="D1083" s="33">
        <v>2</v>
      </c>
      <c r="E1083" s="52"/>
      <c r="F1083" s="35"/>
      <c r="G1083" s="35"/>
      <c r="H1083" s="35"/>
      <c r="I1083" s="35"/>
      <c r="J1083" s="67" t="s">
        <v>867</v>
      </c>
      <c r="K1083" s="66">
        <v>50579340.719999999</v>
      </c>
      <c r="L1083" s="66">
        <v>16859780.240000002</v>
      </c>
      <c r="M1083" s="66">
        <v>20820211.68</v>
      </c>
      <c r="N1083" s="66">
        <v>88259332.640000001</v>
      </c>
      <c r="O1083" s="102"/>
      <c r="P1083" s="66">
        <v>1765186.65</v>
      </c>
      <c r="Q1083" s="66">
        <v>90024519.290000007</v>
      </c>
      <c r="R1083" s="102"/>
      <c r="S1083" s="66">
        <v>1800490.37</v>
      </c>
      <c r="T1083" s="66">
        <v>91825009.659999996</v>
      </c>
    </row>
    <row r="1084" spans="1:22" ht="15.75" x14ac:dyDescent="0.25">
      <c r="A1084" s="123" t="s">
        <v>10</v>
      </c>
      <c r="B1084" s="124">
        <v>1</v>
      </c>
      <c r="C1084" s="125">
        <v>8</v>
      </c>
      <c r="D1084" s="125">
        <v>2</v>
      </c>
      <c r="E1084" s="126">
        <v>1</v>
      </c>
      <c r="F1084" s="127"/>
      <c r="G1084" s="127"/>
      <c r="H1084" s="127"/>
      <c r="I1084" s="127"/>
      <c r="J1084" s="128" t="s">
        <v>868</v>
      </c>
      <c r="K1084" s="129">
        <v>50579340.719999999</v>
      </c>
      <c r="L1084" s="129">
        <v>16859780.240000002</v>
      </c>
      <c r="M1084" s="129">
        <v>20820211.68</v>
      </c>
      <c r="N1084" s="129">
        <v>88259332.640000001</v>
      </c>
      <c r="O1084" s="130"/>
      <c r="P1084" s="129">
        <v>1765186.65</v>
      </c>
      <c r="Q1084" s="129">
        <v>90024519.290000007</v>
      </c>
      <c r="R1084" s="130"/>
      <c r="S1084" s="129">
        <v>1800490.37</v>
      </c>
      <c r="T1084" s="129">
        <v>91825009.659999996</v>
      </c>
    </row>
    <row r="1085" spans="1:22" ht="15.75" x14ac:dyDescent="0.25">
      <c r="A1085" s="38"/>
      <c r="B1085" s="46">
        <v>1</v>
      </c>
      <c r="C1085" s="47">
        <v>8</v>
      </c>
      <c r="D1085" s="47">
        <v>2</v>
      </c>
      <c r="E1085" s="48">
        <v>1</v>
      </c>
      <c r="F1085" s="42">
        <v>1</v>
      </c>
      <c r="G1085" s="42"/>
      <c r="H1085" s="42"/>
      <c r="I1085" s="42"/>
      <c r="J1085" s="49" t="s">
        <v>869</v>
      </c>
      <c r="K1085" s="50">
        <v>38698046.399999999</v>
      </c>
      <c r="L1085" s="50">
        <v>12899348.800000001</v>
      </c>
      <c r="M1085" s="111">
        <v>12899348.800000001</v>
      </c>
      <c r="N1085" s="111">
        <v>64496744</v>
      </c>
      <c r="O1085" s="122">
        <v>0.02</v>
      </c>
      <c r="P1085" s="50">
        <v>1289934.8799999999</v>
      </c>
      <c r="Q1085" s="111">
        <v>65786678.880000003</v>
      </c>
      <c r="R1085" s="101">
        <v>0.02</v>
      </c>
      <c r="S1085" s="50">
        <v>1315733.57</v>
      </c>
      <c r="T1085" s="111">
        <v>67102412.450000003</v>
      </c>
      <c r="V1085" s="274"/>
    </row>
    <row r="1086" spans="1:22" ht="15.75" x14ac:dyDescent="0.25">
      <c r="A1086" s="38"/>
      <c r="B1086" s="46">
        <v>1</v>
      </c>
      <c r="C1086" s="47">
        <v>8</v>
      </c>
      <c r="D1086" s="47">
        <v>2</v>
      </c>
      <c r="E1086" s="48">
        <v>1</v>
      </c>
      <c r="F1086" s="42">
        <v>2</v>
      </c>
      <c r="G1086" s="42"/>
      <c r="H1086" s="42"/>
      <c r="I1086" s="42"/>
      <c r="J1086" s="49" t="s">
        <v>870</v>
      </c>
      <c r="K1086" s="50">
        <v>11881294.32</v>
      </c>
      <c r="L1086" s="50">
        <v>3960431.44</v>
      </c>
      <c r="M1086" s="111">
        <v>7920862.8799999999</v>
      </c>
      <c r="N1086" s="111">
        <v>23762588.640000001</v>
      </c>
      <c r="O1086" s="122">
        <v>0.02</v>
      </c>
      <c r="P1086" s="50">
        <v>475251.77</v>
      </c>
      <c r="Q1086" s="111">
        <v>24237840.41</v>
      </c>
      <c r="R1086" s="101">
        <v>0.02</v>
      </c>
      <c r="S1086" s="50">
        <v>484756.8</v>
      </c>
      <c r="T1086" s="111">
        <v>24722597.210000001</v>
      </c>
      <c r="V1086" s="274"/>
    </row>
    <row r="1087" spans="1:22" ht="15.75" x14ac:dyDescent="0.25">
      <c r="A1087" s="38"/>
      <c r="B1087" s="46"/>
      <c r="C1087" s="47">
        <v>8</v>
      </c>
      <c r="D1087" s="47">
        <v>2</v>
      </c>
      <c r="E1087" s="48">
        <v>1</v>
      </c>
      <c r="F1087" s="42">
        <v>3</v>
      </c>
      <c r="G1087" s="42"/>
      <c r="H1087" s="42"/>
      <c r="I1087" s="42"/>
      <c r="J1087" s="49" t="s">
        <v>903</v>
      </c>
      <c r="K1087" s="50">
        <v>0</v>
      </c>
      <c r="L1087" s="50">
        <v>0</v>
      </c>
      <c r="M1087" s="111">
        <v>0</v>
      </c>
      <c r="N1087" s="111">
        <v>0</v>
      </c>
      <c r="O1087" s="122">
        <v>0.03</v>
      </c>
      <c r="P1087" s="50">
        <v>0</v>
      </c>
      <c r="Q1087" s="111">
        <v>0</v>
      </c>
      <c r="R1087" s="101">
        <v>3.5000000000000003E-2</v>
      </c>
      <c r="S1087" s="50">
        <v>0</v>
      </c>
      <c r="T1087" s="111">
        <v>0</v>
      </c>
    </row>
    <row r="1088" spans="1:22" ht="15.75" x14ac:dyDescent="0.25">
      <c r="A1088" s="38"/>
      <c r="B1088" s="46"/>
      <c r="C1088" s="47">
        <v>8</v>
      </c>
      <c r="D1088" s="47">
        <v>2</v>
      </c>
      <c r="E1088" s="48">
        <v>1</v>
      </c>
      <c r="F1088" s="42">
        <v>4</v>
      </c>
      <c r="G1088" s="42"/>
      <c r="H1088" s="42"/>
      <c r="I1088" s="42"/>
      <c r="J1088" s="49" t="s">
        <v>904</v>
      </c>
      <c r="K1088" s="50">
        <v>0</v>
      </c>
      <c r="L1088" s="50">
        <v>0</v>
      </c>
      <c r="M1088" s="111">
        <v>0</v>
      </c>
      <c r="N1088" s="111">
        <v>0</v>
      </c>
      <c r="O1088" s="122">
        <v>0.03</v>
      </c>
      <c r="P1088" s="50">
        <v>0</v>
      </c>
      <c r="Q1088" s="111">
        <v>0</v>
      </c>
      <c r="R1088" s="101">
        <v>3.5000000000000003E-2</v>
      </c>
      <c r="S1088" s="50">
        <v>0</v>
      </c>
      <c r="T1088" s="111">
        <v>0</v>
      </c>
    </row>
    <row r="1089" spans="1:20" ht="15" customHeight="1" x14ac:dyDescent="0.25">
      <c r="A1089" s="51">
        <v>3</v>
      </c>
      <c r="B1089" s="32">
        <v>1</v>
      </c>
      <c r="C1089" s="33">
        <v>8</v>
      </c>
      <c r="D1089" s="33">
        <v>3</v>
      </c>
      <c r="E1089" s="52"/>
      <c r="F1089" s="35"/>
      <c r="G1089" s="35"/>
      <c r="H1089" s="35"/>
      <c r="I1089" s="35"/>
      <c r="J1089" s="67" t="s">
        <v>620</v>
      </c>
      <c r="K1089" s="66">
        <v>0</v>
      </c>
      <c r="L1089" s="66">
        <v>0</v>
      </c>
      <c r="M1089" s="66">
        <v>0</v>
      </c>
      <c r="N1089" s="66">
        <v>0</v>
      </c>
      <c r="O1089" s="102"/>
      <c r="P1089" s="66">
        <v>0</v>
      </c>
      <c r="Q1089" s="66">
        <v>0</v>
      </c>
      <c r="R1089" s="102"/>
      <c r="S1089" s="66">
        <v>0</v>
      </c>
      <c r="T1089" s="66">
        <v>0</v>
      </c>
    </row>
    <row r="1090" spans="1:20" ht="15.75" x14ac:dyDescent="0.25">
      <c r="A1090" s="38" t="s">
        <v>10</v>
      </c>
      <c r="B1090" s="39">
        <v>1</v>
      </c>
      <c r="C1090" s="40">
        <v>8</v>
      </c>
      <c r="D1090" s="40">
        <v>3</v>
      </c>
      <c r="E1090" s="41">
        <v>1</v>
      </c>
      <c r="F1090" s="42"/>
      <c r="G1090" s="42"/>
      <c r="H1090" s="42"/>
      <c r="I1090" s="42"/>
      <c r="J1090" s="43" t="s">
        <v>861</v>
      </c>
      <c r="K1090" s="72">
        <v>0</v>
      </c>
      <c r="L1090" s="72">
        <v>0</v>
      </c>
      <c r="M1090" s="72">
        <v>0</v>
      </c>
      <c r="N1090" s="72">
        <v>0</v>
      </c>
      <c r="O1090" s="104"/>
      <c r="P1090" s="72">
        <v>0</v>
      </c>
      <c r="Q1090" s="72">
        <v>0</v>
      </c>
      <c r="R1090" s="104"/>
      <c r="S1090" s="72">
        <v>0</v>
      </c>
      <c r="T1090" s="72">
        <v>0</v>
      </c>
    </row>
    <row r="1091" spans="1:20" ht="15.75" x14ac:dyDescent="0.25">
      <c r="A1091" s="45">
        <v>1</v>
      </c>
      <c r="B1091" s="46">
        <v>1</v>
      </c>
      <c r="C1091" s="47">
        <v>8</v>
      </c>
      <c r="D1091" s="47">
        <v>3</v>
      </c>
      <c r="E1091" s="48">
        <v>1</v>
      </c>
      <c r="F1091" s="42">
        <v>1</v>
      </c>
      <c r="G1091" s="42"/>
      <c r="H1091" s="42"/>
      <c r="I1091" s="42"/>
      <c r="J1091" s="49" t="s">
        <v>871</v>
      </c>
      <c r="K1091" s="50">
        <v>0</v>
      </c>
      <c r="L1091" s="50">
        <v>0</v>
      </c>
      <c r="M1091" s="50">
        <v>0</v>
      </c>
      <c r="N1091" s="62">
        <v>0</v>
      </c>
      <c r="O1091" s="122">
        <v>0.03</v>
      </c>
      <c r="P1091" s="50">
        <v>0</v>
      </c>
      <c r="Q1091" s="62">
        <v>0</v>
      </c>
      <c r="R1091" s="101">
        <v>3.5000000000000003E-2</v>
      </c>
      <c r="S1091" s="50">
        <v>0</v>
      </c>
      <c r="T1091" s="62">
        <v>0</v>
      </c>
    </row>
    <row r="1092" spans="1:20" ht="15.75" x14ac:dyDescent="0.25">
      <c r="A1092" s="45">
        <v>2</v>
      </c>
      <c r="B1092" s="46">
        <v>1</v>
      </c>
      <c r="C1092" s="47">
        <v>8</v>
      </c>
      <c r="D1092" s="47">
        <v>3</v>
      </c>
      <c r="E1092" s="48">
        <v>1</v>
      </c>
      <c r="F1092" s="42">
        <v>2</v>
      </c>
      <c r="G1092" s="42"/>
      <c r="H1092" s="42"/>
      <c r="I1092" s="42"/>
      <c r="J1092" s="49" t="s">
        <v>872</v>
      </c>
      <c r="K1092" s="50">
        <v>0</v>
      </c>
      <c r="L1092" s="50">
        <v>0</v>
      </c>
      <c r="M1092" s="50">
        <v>0</v>
      </c>
      <c r="N1092" s="62">
        <v>0</v>
      </c>
      <c r="O1092" s="122">
        <v>0.03</v>
      </c>
      <c r="P1092" s="50">
        <v>0</v>
      </c>
      <c r="Q1092" s="62">
        <v>0</v>
      </c>
      <c r="R1092" s="101">
        <v>3.5000000000000003E-2</v>
      </c>
      <c r="S1092" s="50">
        <v>0</v>
      </c>
      <c r="T1092" s="62">
        <v>0</v>
      </c>
    </row>
    <row r="1093" spans="1:20" ht="15.75" x14ac:dyDescent="0.25">
      <c r="A1093" s="45">
        <v>3</v>
      </c>
      <c r="B1093" s="46">
        <v>1</v>
      </c>
      <c r="C1093" s="47">
        <v>8</v>
      </c>
      <c r="D1093" s="47">
        <v>3</v>
      </c>
      <c r="E1093" s="48">
        <v>1</v>
      </c>
      <c r="F1093" s="42">
        <v>3</v>
      </c>
      <c r="G1093" s="42"/>
      <c r="H1093" s="42"/>
      <c r="I1093" s="42"/>
      <c r="J1093" s="49" t="s">
        <v>873</v>
      </c>
      <c r="K1093" s="50">
        <v>0</v>
      </c>
      <c r="L1093" s="50">
        <v>0</v>
      </c>
      <c r="M1093" s="50">
        <v>0</v>
      </c>
      <c r="N1093" s="62">
        <v>0</v>
      </c>
      <c r="O1093" s="122">
        <v>0.03</v>
      </c>
      <c r="P1093" s="50">
        <v>0</v>
      </c>
      <c r="Q1093" s="62">
        <v>0</v>
      </c>
      <c r="R1093" s="101">
        <v>3.5000000000000003E-2</v>
      </c>
      <c r="S1093" s="50">
        <v>0</v>
      </c>
      <c r="T1093" s="62">
        <v>0</v>
      </c>
    </row>
    <row r="1094" spans="1:20" ht="15.75" x14ac:dyDescent="0.25">
      <c r="A1094" s="123" t="s">
        <v>22</v>
      </c>
      <c r="B1094" s="124">
        <v>1</v>
      </c>
      <c r="C1094" s="125">
        <v>8</v>
      </c>
      <c r="D1094" s="125">
        <v>3</v>
      </c>
      <c r="E1094" s="126">
        <v>2</v>
      </c>
      <c r="F1094" s="131"/>
      <c r="G1094" s="131"/>
      <c r="H1094" s="131"/>
      <c r="I1094" s="131"/>
      <c r="J1094" s="128" t="s">
        <v>867</v>
      </c>
      <c r="K1094" s="144">
        <v>0</v>
      </c>
      <c r="L1094" s="144">
        <v>0</v>
      </c>
      <c r="M1094" s="144">
        <v>0</v>
      </c>
      <c r="N1094" s="144">
        <v>0</v>
      </c>
      <c r="O1094" s="137"/>
      <c r="P1094" s="144">
        <v>0</v>
      </c>
      <c r="Q1094" s="144">
        <v>0</v>
      </c>
      <c r="R1094" s="137"/>
      <c r="S1094" s="144">
        <v>0</v>
      </c>
      <c r="T1094" s="144">
        <v>0</v>
      </c>
    </row>
    <row r="1095" spans="1:20" ht="15.75" x14ac:dyDescent="0.25">
      <c r="A1095" s="54">
        <v>1</v>
      </c>
      <c r="B1095" s="39">
        <v>1</v>
      </c>
      <c r="C1095" s="40">
        <v>8</v>
      </c>
      <c r="D1095" s="40">
        <v>3</v>
      </c>
      <c r="E1095" s="41">
        <v>2</v>
      </c>
      <c r="F1095" s="55">
        <v>1</v>
      </c>
      <c r="G1095" s="42"/>
      <c r="H1095" s="42"/>
      <c r="I1095" s="42"/>
      <c r="J1095" s="43" t="s">
        <v>1199</v>
      </c>
      <c r="K1095" s="72">
        <v>0</v>
      </c>
      <c r="L1095" s="72">
        <v>0</v>
      </c>
      <c r="M1095" s="72">
        <v>0</v>
      </c>
      <c r="N1095" s="72">
        <v>0</v>
      </c>
      <c r="O1095" s="104"/>
      <c r="P1095" s="72">
        <v>0</v>
      </c>
      <c r="Q1095" s="72">
        <v>0</v>
      </c>
      <c r="R1095" s="104"/>
      <c r="S1095" s="72">
        <v>0</v>
      </c>
      <c r="T1095" s="72">
        <v>0</v>
      </c>
    </row>
    <row r="1096" spans="1:20" ht="15.75" x14ac:dyDescent="0.25">
      <c r="A1096" s="76" t="s">
        <v>678</v>
      </c>
      <c r="B1096" s="46">
        <v>1</v>
      </c>
      <c r="C1096" s="47">
        <v>8</v>
      </c>
      <c r="D1096" s="47">
        <v>3</v>
      </c>
      <c r="E1096" s="48">
        <v>2</v>
      </c>
      <c r="F1096" s="42">
        <v>1</v>
      </c>
      <c r="G1096" s="42">
        <v>1</v>
      </c>
      <c r="H1096" s="42"/>
      <c r="I1096" s="42"/>
      <c r="J1096" s="49" t="s">
        <v>902</v>
      </c>
      <c r="K1096" s="50">
        <v>0</v>
      </c>
      <c r="L1096" s="50">
        <v>0</v>
      </c>
      <c r="M1096" s="50">
        <v>0</v>
      </c>
      <c r="N1096" s="62">
        <v>0</v>
      </c>
      <c r="O1096" s="122">
        <v>0.03</v>
      </c>
      <c r="P1096" s="50">
        <v>0</v>
      </c>
      <c r="Q1096" s="62">
        <v>0</v>
      </c>
      <c r="R1096" s="101">
        <v>3.5000000000000003E-2</v>
      </c>
      <c r="S1096" s="50">
        <v>0</v>
      </c>
      <c r="T1096" s="62">
        <v>0</v>
      </c>
    </row>
    <row r="1097" spans="1:20" ht="15.75" x14ac:dyDescent="0.25">
      <c r="A1097" s="84">
        <v>2</v>
      </c>
      <c r="B1097" s="46">
        <v>1</v>
      </c>
      <c r="C1097" s="110">
        <v>8</v>
      </c>
      <c r="D1097" s="110">
        <v>3</v>
      </c>
      <c r="E1097" s="48">
        <v>2</v>
      </c>
      <c r="F1097" s="42">
        <v>2</v>
      </c>
      <c r="G1097" s="42"/>
      <c r="H1097" s="42"/>
      <c r="I1097" s="42"/>
      <c r="J1097" s="43" t="s">
        <v>1200</v>
      </c>
      <c r="K1097" s="72">
        <v>0</v>
      </c>
      <c r="L1097" s="72">
        <v>0</v>
      </c>
      <c r="M1097" s="72">
        <v>0</v>
      </c>
      <c r="N1097" s="72">
        <v>0</v>
      </c>
      <c r="O1097" s="104"/>
      <c r="P1097" s="72">
        <v>0</v>
      </c>
      <c r="Q1097" s="72">
        <v>0</v>
      </c>
      <c r="R1097" s="104"/>
      <c r="S1097" s="72">
        <v>0</v>
      </c>
      <c r="T1097" s="72">
        <v>0</v>
      </c>
    </row>
    <row r="1098" spans="1:20" ht="15.75" x14ac:dyDescent="0.25">
      <c r="A1098" s="76" t="s">
        <v>874</v>
      </c>
      <c r="B1098" s="46">
        <v>1</v>
      </c>
      <c r="C1098" s="47">
        <v>8</v>
      </c>
      <c r="D1098" s="47">
        <v>3</v>
      </c>
      <c r="E1098" s="48">
        <v>2</v>
      </c>
      <c r="F1098" s="42">
        <v>2</v>
      </c>
      <c r="G1098" s="42">
        <v>9</v>
      </c>
      <c r="H1098" s="42"/>
      <c r="I1098" s="88"/>
      <c r="J1098" s="49" t="s">
        <v>902</v>
      </c>
      <c r="K1098" s="50">
        <v>0</v>
      </c>
      <c r="L1098" s="50">
        <v>0</v>
      </c>
      <c r="M1098" s="50">
        <v>0</v>
      </c>
      <c r="N1098" s="62">
        <v>0</v>
      </c>
      <c r="O1098" s="122">
        <v>0.03</v>
      </c>
      <c r="P1098" s="50">
        <v>0</v>
      </c>
      <c r="Q1098" s="62">
        <v>0</v>
      </c>
      <c r="R1098" s="101">
        <v>3.5000000000000003E-2</v>
      </c>
      <c r="S1098" s="50">
        <v>0</v>
      </c>
      <c r="T1098" s="62">
        <v>0</v>
      </c>
    </row>
    <row r="1099" spans="1:20" ht="15.75" x14ac:dyDescent="0.25">
      <c r="A1099" s="84">
        <v>3</v>
      </c>
      <c r="B1099" s="46">
        <v>1</v>
      </c>
      <c r="C1099" s="47">
        <v>8</v>
      </c>
      <c r="D1099" s="47">
        <v>3</v>
      </c>
      <c r="E1099" s="48">
        <v>2</v>
      </c>
      <c r="F1099" s="42">
        <v>3</v>
      </c>
      <c r="G1099" s="42"/>
      <c r="H1099" s="42"/>
      <c r="I1099" s="88"/>
      <c r="J1099" s="43" t="s">
        <v>876</v>
      </c>
      <c r="K1099" s="72">
        <v>0</v>
      </c>
      <c r="L1099" s="72">
        <v>0</v>
      </c>
      <c r="M1099" s="72">
        <v>0</v>
      </c>
      <c r="N1099" s="72">
        <v>0</v>
      </c>
      <c r="O1099" s="104"/>
      <c r="P1099" s="72">
        <v>0</v>
      </c>
      <c r="Q1099" s="72">
        <v>0</v>
      </c>
      <c r="R1099" s="104"/>
      <c r="S1099" s="72">
        <v>0</v>
      </c>
      <c r="T1099" s="72">
        <v>0</v>
      </c>
    </row>
    <row r="1100" spans="1:20" ht="15.75" x14ac:dyDescent="0.25">
      <c r="A1100" s="76" t="s">
        <v>678</v>
      </c>
      <c r="B1100" s="46">
        <v>1</v>
      </c>
      <c r="C1100" s="47">
        <v>8</v>
      </c>
      <c r="D1100" s="47">
        <v>3</v>
      </c>
      <c r="E1100" s="48">
        <v>2</v>
      </c>
      <c r="F1100" s="42">
        <v>3</v>
      </c>
      <c r="G1100" s="42">
        <v>1</v>
      </c>
      <c r="H1100" s="42"/>
      <c r="I1100" s="88"/>
      <c r="J1100" s="49" t="s">
        <v>902</v>
      </c>
      <c r="K1100" s="50">
        <v>0</v>
      </c>
      <c r="L1100" s="50">
        <v>0</v>
      </c>
      <c r="M1100" s="50">
        <v>0</v>
      </c>
      <c r="N1100" s="62">
        <v>0</v>
      </c>
      <c r="O1100" s="122">
        <v>0.03</v>
      </c>
      <c r="P1100" s="50">
        <v>0</v>
      </c>
      <c r="Q1100" s="62">
        <v>0</v>
      </c>
      <c r="R1100" s="101">
        <v>3.5000000000000003E-2</v>
      </c>
      <c r="S1100" s="50">
        <v>0</v>
      </c>
      <c r="T1100" s="62">
        <v>0</v>
      </c>
    </row>
    <row r="1101" spans="1:20" ht="15.75" x14ac:dyDescent="0.25">
      <c r="A1101" s="75">
        <v>4</v>
      </c>
      <c r="B1101" s="39">
        <v>1</v>
      </c>
      <c r="C1101" s="40">
        <v>8</v>
      </c>
      <c r="D1101" s="40">
        <v>3</v>
      </c>
      <c r="E1101" s="41">
        <v>2</v>
      </c>
      <c r="F1101" s="55">
        <v>4</v>
      </c>
      <c r="G1101" s="42"/>
      <c r="H1101" s="42"/>
      <c r="I1101" s="88"/>
      <c r="J1101" s="43" t="s">
        <v>877</v>
      </c>
      <c r="K1101" s="72">
        <v>0</v>
      </c>
      <c r="L1101" s="72">
        <v>0</v>
      </c>
      <c r="M1101" s="50">
        <v>0</v>
      </c>
      <c r="N1101" s="62">
        <v>0</v>
      </c>
      <c r="O1101" s="122">
        <v>0.03</v>
      </c>
      <c r="P1101" s="50">
        <v>0</v>
      </c>
      <c r="Q1101" s="62">
        <v>0</v>
      </c>
      <c r="R1101" s="101">
        <v>3.5000000000000003E-2</v>
      </c>
      <c r="S1101" s="50">
        <v>0</v>
      </c>
      <c r="T1101" s="62">
        <v>0</v>
      </c>
    </row>
    <row r="1102" spans="1:20" ht="15.75" x14ac:dyDescent="0.25">
      <c r="A1102" s="75">
        <v>5</v>
      </c>
      <c r="B1102" s="39">
        <v>1</v>
      </c>
      <c r="C1102" s="40">
        <v>8</v>
      </c>
      <c r="D1102" s="40">
        <v>3</v>
      </c>
      <c r="E1102" s="41">
        <v>2</v>
      </c>
      <c r="F1102" s="55">
        <v>5</v>
      </c>
      <c r="G1102" s="42"/>
      <c r="H1102" s="42"/>
      <c r="I1102" s="88"/>
      <c r="J1102" s="43" t="s">
        <v>878</v>
      </c>
      <c r="K1102" s="72">
        <v>0</v>
      </c>
      <c r="L1102" s="72">
        <v>0</v>
      </c>
      <c r="M1102" s="50">
        <v>0</v>
      </c>
      <c r="N1102" s="62">
        <v>0</v>
      </c>
      <c r="O1102" s="122">
        <v>0.03</v>
      </c>
      <c r="P1102" s="50">
        <v>0</v>
      </c>
      <c r="Q1102" s="62">
        <v>0</v>
      </c>
      <c r="R1102" s="101">
        <v>3.5000000000000003E-2</v>
      </c>
      <c r="S1102" s="50">
        <v>0</v>
      </c>
      <c r="T1102" s="62">
        <v>0</v>
      </c>
    </row>
    <row r="1103" spans="1:20" ht="15.75" x14ac:dyDescent="0.25">
      <c r="A1103" s="51">
        <v>4</v>
      </c>
      <c r="B1103" s="32">
        <v>1</v>
      </c>
      <c r="C1103" s="33">
        <v>8</v>
      </c>
      <c r="D1103" s="33">
        <v>4</v>
      </c>
      <c r="E1103" s="52"/>
      <c r="F1103" s="35"/>
      <c r="G1103" s="35"/>
      <c r="H1103" s="35"/>
      <c r="I1103" s="35"/>
      <c r="J1103" s="67" t="s">
        <v>676</v>
      </c>
      <c r="K1103" s="66">
        <v>0</v>
      </c>
      <c r="L1103" s="66">
        <v>0</v>
      </c>
      <c r="M1103" s="66">
        <v>0</v>
      </c>
      <c r="N1103" s="66">
        <v>0</v>
      </c>
      <c r="O1103" s="102"/>
      <c r="P1103" s="66">
        <v>0</v>
      </c>
      <c r="Q1103" s="66">
        <v>0</v>
      </c>
      <c r="R1103" s="102"/>
      <c r="S1103" s="66">
        <v>0</v>
      </c>
      <c r="T1103" s="66">
        <v>0</v>
      </c>
    </row>
    <row r="1104" spans="1:20" ht="15.75" x14ac:dyDescent="0.25">
      <c r="A1104" s="24" t="s">
        <v>879</v>
      </c>
      <c r="B1104" s="25">
        <v>1</v>
      </c>
      <c r="C1104" s="26">
        <v>9</v>
      </c>
      <c r="D1104" s="26"/>
      <c r="E1104" s="26"/>
      <c r="F1104" s="27"/>
      <c r="G1104" s="27"/>
      <c r="H1104" s="27"/>
      <c r="I1104" s="27"/>
      <c r="J1104" s="28" t="s">
        <v>880</v>
      </c>
      <c r="K1104" s="29">
        <v>0</v>
      </c>
      <c r="L1104" s="29">
        <v>0</v>
      </c>
      <c r="M1104" s="29">
        <v>0</v>
      </c>
      <c r="N1104" s="29">
        <v>0</v>
      </c>
      <c r="O1104" s="103"/>
      <c r="P1104" s="29">
        <v>0</v>
      </c>
      <c r="Q1104" s="29">
        <v>0</v>
      </c>
      <c r="R1104" s="103"/>
      <c r="S1104" s="29">
        <v>0</v>
      </c>
      <c r="T1104" s="29">
        <v>0</v>
      </c>
    </row>
    <row r="1105" spans="1:20" ht="15.75" x14ac:dyDescent="0.25">
      <c r="A1105" s="45"/>
      <c r="B1105" s="46">
        <v>1</v>
      </c>
      <c r="C1105" s="47">
        <v>9</v>
      </c>
      <c r="D1105" s="47">
        <v>1</v>
      </c>
      <c r="E1105" s="48"/>
      <c r="F1105" s="42"/>
      <c r="G1105" s="42"/>
      <c r="H1105" s="42"/>
      <c r="I1105" s="88"/>
      <c r="J1105" s="49" t="s">
        <v>881</v>
      </c>
      <c r="K1105" s="50">
        <v>0</v>
      </c>
      <c r="L1105" s="50">
        <v>0</v>
      </c>
      <c r="M1105" s="50">
        <v>0</v>
      </c>
      <c r="N1105" s="62">
        <v>0</v>
      </c>
      <c r="O1105" s="122">
        <v>0.03</v>
      </c>
      <c r="P1105" s="50">
        <v>0</v>
      </c>
      <c r="Q1105" s="62">
        <v>0</v>
      </c>
      <c r="R1105" s="101">
        <v>3.5000000000000003E-2</v>
      </c>
      <c r="S1105" s="50">
        <v>0</v>
      </c>
      <c r="T1105" s="62">
        <v>0</v>
      </c>
    </row>
    <row r="1106" spans="1:20" ht="15.75" x14ac:dyDescent="0.25">
      <c r="A1106" s="45"/>
      <c r="B1106" s="46">
        <v>1</v>
      </c>
      <c r="C1106" s="47">
        <v>9</v>
      </c>
      <c r="D1106" s="47">
        <v>2</v>
      </c>
      <c r="E1106" s="48"/>
      <c r="F1106" s="42"/>
      <c r="G1106" s="42"/>
      <c r="H1106" s="42"/>
      <c r="I1106" s="88"/>
      <c r="J1106" s="49" t="s">
        <v>882</v>
      </c>
      <c r="K1106" s="50">
        <v>0</v>
      </c>
      <c r="L1106" s="50">
        <v>0</v>
      </c>
      <c r="M1106" s="50">
        <v>0</v>
      </c>
      <c r="N1106" s="62">
        <v>0</v>
      </c>
      <c r="O1106" s="122">
        <v>0.03</v>
      </c>
      <c r="P1106" s="50">
        <v>0</v>
      </c>
      <c r="Q1106" s="62">
        <v>0</v>
      </c>
      <c r="R1106" s="101">
        <v>3.5000000000000003E-2</v>
      </c>
      <c r="S1106" s="50">
        <v>0</v>
      </c>
      <c r="T1106" s="62">
        <v>0</v>
      </c>
    </row>
    <row r="1107" spans="1:20" ht="15.75" x14ac:dyDescent="0.25">
      <c r="A1107" s="45"/>
      <c r="B1107" s="46">
        <v>1</v>
      </c>
      <c r="C1107" s="47">
        <v>9</v>
      </c>
      <c r="D1107" s="47">
        <v>3</v>
      </c>
      <c r="E1107" s="48"/>
      <c r="F1107" s="42"/>
      <c r="G1107" s="42"/>
      <c r="H1107" s="42"/>
      <c r="I1107" s="88"/>
      <c r="J1107" s="49" t="s">
        <v>883</v>
      </c>
      <c r="K1107" s="50">
        <v>0</v>
      </c>
      <c r="L1107" s="50">
        <v>0</v>
      </c>
      <c r="M1107" s="50">
        <v>0</v>
      </c>
      <c r="N1107" s="62">
        <v>0</v>
      </c>
      <c r="O1107" s="122">
        <v>0.03</v>
      </c>
      <c r="P1107" s="50">
        <v>0</v>
      </c>
      <c r="Q1107" s="62">
        <v>0</v>
      </c>
      <c r="R1107" s="101">
        <v>3.5000000000000003E-2</v>
      </c>
      <c r="S1107" s="50">
        <v>0</v>
      </c>
      <c r="T1107" s="62">
        <v>0</v>
      </c>
    </row>
    <row r="1108" spans="1:20" ht="15.75" x14ac:dyDescent="0.25">
      <c r="A1108" s="45"/>
      <c r="B1108" s="46">
        <v>1</v>
      </c>
      <c r="C1108" s="47">
        <v>9</v>
      </c>
      <c r="D1108" s="47">
        <v>4</v>
      </c>
      <c r="E1108" s="48"/>
      <c r="F1108" s="42"/>
      <c r="G1108" s="42"/>
      <c r="H1108" s="42"/>
      <c r="I1108" s="88"/>
      <c r="J1108" s="49" t="s">
        <v>884</v>
      </c>
      <c r="K1108" s="50">
        <v>0</v>
      </c>
      <c r="L1108" s="50">
        <v>0</v>
      </c>
      <c r="M1108" s="50">
        <v>0</v>
      </c>
      <c r="N1108" s="62">
        <v>0</v>
      </c>
      <c r="O1108" s="122">
        <v>0.03</v>
      </c>
      <c r="P1108" s="50">
        <v>0</v>
      </c>
      <c r="Q1108" s="62">
        <v>0</v>
      </c>
      <c r="R1108" s="101">
        <v>3.5000000000000003E-2</v>
      </c>
      <c r="S1108" s="50">
        <v>0</v>
      </c>
      <c r="T1108" s="62">
        <v>0</v>
      </c>
    </row>
    <row r="1109" spans="1:20" ht="15.75" x14ac:dyDescent="0.25">
      <c r="A1109" s="45"/>
      <c r="B1109" s="46">
        <v>1</v>
      </c>
      <c r="C1109" s="47">
        <v>9</v>
      </c>
      <c r="D1109" s="47">
        <v>5</v>
      </c>
      <c r="E1109" s="48"/>
      <c r="F1109" s="42"/>
      <c r="G1109" s="42"/>
      <c r="H1109" s="42"/>
      <c r="I1109" s="88"/>
      <c r="J1109" s="49" t="s">
        <v>885</v>
      </c>
      <c r="K1109" s="50">
        <v>0</v>
      </c>
      <c r="L1109" s="50">
        <v>0</v>
      </c>
      <c r="M1109" s="50">
        <v>0</v>
      </c>
      <c r="N1109" s="62">
        <v>0</v>
      </c>
      <c r="O1109" s="122">
        <v>0.03</v>
      </c>
      <c r="P1109" s="50">
        <v>0</v>
      </c>
      <c r="Q1109" s="62">
        <v>0</v>
      </c>
      <c r="R1109" s="101">
        <v>3.5000000000000003E-2</v>
      </c>
      <c r="S1109" s="50">
        <v>0</v>
      </c>
      <c r="T1109" s="62">
        <v>0</v>
      </c>
    </row>
    <row r="1110" spans="1:20" ht="15.75" x14ac:dyDescent="0.25">
      <c r="A1110" s="45"/>
      <c r="B1110" s="46">
        <v>1</v>
      </c>
      <c r="C1110" s="47">
        <v>9</v>
      </c>
      <c r="D1110" s="47">
        <v>6</v>
      </c>
      <c r="E1110" s="48"/>
      <c r="F1110" s="42"/>
      <c r="G1110" s="42"/>
      <c r="H1110" s="42"/>
      <c r="I1110" s="88"/>
      <c r="J1110" s="49" t="s">
        <v>886</v>
      </c>
      <c r="K1110" s="50">
        <v>0</v>
      </c>
      <c r="L1110" s="50">
        <v>0</v>
      </c>
      <c r="M1110" s="50">
        <v>0</v>
      </c>
      <c r="N1110" s="62">
        <v>0</v>
      </c>
      <c r="O1110" s="122">
        <v>0.03</v>
      </c>
      <c r="P1110" s="50">
        <v>0</v>
      </c>
      <c r="Q1110" s="62">
        <v>0</v>
      </c>
      <c r="R1110" s="101">
        <v>3.5000000000000003E-2</v>
      </c>
      <c r="S1110" s="50">
        <v>0</v>
      </c>
      <c r="T1110" s="62">
        <v>0</v>
      </c>
    </row>
    <row r="1111" spans="1:20" ht="15.75" x14ac:dyDescent="0.25">
      <c r="A1111" s="24" t="s">
        <v>887</v>
      </c>
      <c r="B1111" s="25">
        <v>1</v>
      </c>
      <c r="C1111" s="26">
        <v>0</v>
      </c>
      <c r="D1111" s="26"/>
      <c r="E1111" s="26"/>
      <c r="F1111" s="27"/>
      <c r="G1111" s="27"/>
      <c r="H1111" s="27"/>
      <c r="I1111" s="27"/>
      <c r="J1111" s="28" t="s">
        <v>888</v>
      </c>
      <c r="K1111" s="29">
        <v>0</v>
      </c>
      <c r="L1111" s="29">
        <v>0</v>
      </c>
      <c r="M1111" s="29">
        <v>0</v>
      </c>
      <c r="N1111" s="29">
        <v>0</v>
      </c>
      <c r="O1111" s="103"/>
      <c r="P1111" s="29">
        <v>0</v>
      </c>
      <c r="Q1111" s="29">
        <v>0</v>
      </c>
      <c r="R1111" s="103"/>
      <c r="S1111" s="29">
        <v>0</v>
      </c>
      <c r="T1111" s="29">
        <v>0</v>
      </c>
    </row>
    <row r="1112" spans="1:20" ht="15.75" x14ac:dyDescent="0.25">
      <c r="A1112" s="51" t="s">
        <v>889</v>
      </c>
      <c r="B1112" s="81">
        <v>1</v>
      </c>
      <c r="C1112" s="82">
        <v>0</v>
      </c>
      <c r="D1112" s="82">
        <v>1</v>
      </c>
      <c r="E1112" s="89"/>
      <c r="F1112" s="89"/>
      <c r="G1112" s="89"/>
      <c r="H1112" s="89"/>
      <c r="I1112" s="89"/>
      <c r="J1112" s="67" t="s">
        <v>890</v>
      </c>
      <c r="K1112" s="66">
        <v>0</v>
      </c>
      <c r="L1112" s="66">
        <v>0</v>
      </c>
      <c r="M1112" s="66">
        <v>0</v>
      </c>
      <c r="N1112" s="66">
        <v>0</v>
      </c>
      <c r="O1112" s="102"/>
      <c r="P1112" s="66">
        <v>0</v>
      </c>
      <c r="Q1112" s="66">
        <v>0</v>
      </c>
      <c r="R1112" s="102"/>
      <c r="S1112" s="66">
        <v>0</v>
      </c>
      <c r="T1112" s="66">
        <v>0</v>
      </c>
    </row>
    <row r="1113" spans="1:20" ht="15.75" x14ac:dyDescent="0.25">
      <c r="A1113" s="38" t="s">
        <v>10</v>
      </c>
      <c r="B1113" s="46">
        <v>1</v>
      </c>
      <c r="C1113" s="47">
        <v>0</v>
      </c>
      <c r="D1113" s="47">
        <v>1</v>
      </c>
      <c r="E1113" s="88"/>
      <c r="F1113" s="88"/>
      <c r="G1113" s="88"/>
      <c r="H1113" s="88"/>
      <c r="I1113" s="88"/>
      <c r="J1113" s="49" t="s">
        <v>891</v>
      </c>
      <c r="K1113" s="50">
        <v>0</v>
      </c>
      <c r="L1113" s="50">
        <v>0</v>
      </c>
      <c r="M1113" s="50">
        <v>0</v>
      </c>
      <c r="N1113" s="62">
        <v>0</v>
      </c>
      <c r="O1113" s="122">
        <v>0.03</v>
      </c>
      <c r="P1113" s="50">
        <v>0</v>
      </c>
      <c r="Q1113" s="62">
        <v>0</v>
      </c>
      <c r="R1113" s="101">
        <v>3.5000000000000003E-2</v>
      </c>
      <c r="S1113" s="50">
        <v>0</v>
      </c>
      <c r="T1113" s="62">
        <v>0</v>
      </c>
    </row>
    <row r="1114" spans="1:20" ht="15.75" x14ac:dyDescent="0.25">
      <c r="A1114" s="38" t="s">
        <v>22</v>
      </c>
      <c r="B1114" s="46">
        <v>1</v>
      </c>
      <c r="C1114" s="47">
        <v>0</v>
      </c>
      <c r="D1114" s="47">
        <v>1</v>
      </c>
      <c r="E1114" s="88"/>
      <c r="F1114" s="88"/>
      <c r="G1114" s="88"/>
      <c r="H1114" s="88"/>
      <c r="I1114" s="88"/>
      <c r="J1114" s="49" t="s">
        <v>892</v>
      </c>
      <c r="K1114" s="50">
        <v>0</v>
      </c>
      <c r="L1114" s="50">
        <v>0</v>
      </c>
      <c r="M1114" s="50">
        <v>0</v>
      </c>
      <c r="N1114" s="62">
        <v>0</v>
      </c>
      <c r="O1114" s="122">
        <v>0.03</v>
      </c>
      <c r="P1114" s="50">
        <v>0</v>
      </c>
      <c r="Q1114" s="62">
        <v>0</v>
      </c>
      <c r="R1114" s="101">
        <v>3.5000000000000003E-2</v>
      </c>
      <c r="S1114" s="50">
        <v>0</v>
      </c>
      <c r="T1114" s="62">
        <v>0</v>
      </c>
    </row>
    <row r="1115" spans="1:20" ht="15.75" x14ac:dyDescent="0.25">
      <c r="A1115" s="51" t="s">
        <v>893</v>
      </c>
      <c r="B1115" s="81">
        <v>1</v>
      </c>
      <c r="C1115" s="82">
        <v>0</v>
      </c>
      <c r="D1115" s="82">
        <v>2</v>
      </c>
      <c r="E1115" s="89"/>
      <c r="F1115" s="89"/>
      <c r="G1115" s="89"/>
      <c r="H1115" s="89"/>
      <c r="I1115" s="89"/>
      <c r="J1115" s="67" t="s">
        <v>894</v>
      </c>
      <c r="K1115" s="66">
        <v>0</v>
      </c>
      <c r="L1115" s="66">
        <v>0</v>
      </c>
      <c r="M1115" s="66">
        <v>0</v>
      </c>
      <c r="N1115" s="66">
        <v>0</v>
      </c>
      <c r="O1115" s="105">
        <v>0.03</v>
      </c>
      <c r="P1115" s="66">
        <v>0</v>
      </c>
      <c r="Q1115" s="66">
        <v>0</v>
      </c>
      <c r="R1115" s="105">
        <v>3.5000000000000003E-2</v>
      </c>
      <c r="S1115" s="66">
        <v>0</v>
      </c>
      <c r="T1115" s="66">
        <v>0</v>
      </c>
    </row>
    <row r="1116" spans="1:20" ht="15.75" x14ac:dyDescent="0.25">
      <c r="A1116" s="24"/>
      <c r="B1116" s="25"/>
      <c r="C1116" s="26"/>
      <c r="D1116" s="26"/>
      <c r="E1116" s="26"/>
      <c r="F1116" s="27"/>
      <c r="G1116" s="27"/>
      <c r="H1116" s="27"/>
      <c r="I1116" s="27"/>
      <c r="J1116" s="90" t="s">
        <v>895</v>
      </c>
      <c r="K1116" s="29">
        <v>82010168.799999997</v>
      </c>
      <c r="L1116" s="29">
        <v>26104038.548888892</v>
      </c>
      <c r="M1116" s="29">
        <v>39315130.876000002</v>
      </c>
      <c r="N1116" s="29">
        <v>147429338.22488892</v>
      </c>
      <c r="O1116" s="103"/>
      <c r="P1116" s="29">
        <v>3540286.1399999997</v>
      </c>
      <c r="Q1116" s="29">
        <v>150969624.36488891</v>
      </c>
      <c r="R1116" s="103"/>
      <c r="S1116" s="29">
        <v>3933017.6100000003</v>
      </c>
      <c r="T1116" s="29">
        <v>154903192.7448889</v>
      </c>
    </row>
    <row r="1117" spans="1:20" s="276" customFormat="1" x14ac:dyDescent="0.25">
      <c r="A1117" s="275"/>
      <c r="J1117" s="277" t="s">
        <v>1264</v>
      </c>
      <c r="K1117" s="276">
        <v>22.89</v>
      </c>
      <c r="L1117" s="276">
        <v>27.6</v>
      </c>
      <c r="M1117" s="278"/>
      <c r="N1117" s="278"/>
      <c r="O1117" s="279"/>
      <c r="R1117" s="279"/>
    </row>
    <row r="1118" spans="1:20" s="276" customFormat="1" x14ac:dyDescent="0.25">
      <c r="A1118" s="275"/>
      <c r="M1118" s="278"/>
      <c r="N1118" s="278"/>
      <c r="O1118" s="279"/>
      <c r="R1118" s="279"/>
    </row>
    <row r="1119" spans="1:20" s="276" customFormat="1" x14ac:dyDescent="0.25">
      <c r="A1119" s="275"/>
      <c r="K1119" s="280" t="e">
        <f>SUM(#REF!)</f>
        <v>#REF!</v>
      </c>
      <c r="L1119" s="281" t="e">
        <f>SUM(#REF!)</f>
        <v>#REF!</v>
      </c>
      <c r="M1119" s="282" t="e">
        <f>SUM(#REF!)</f>
        <v>#REF!</v>
      </c>
      <c r="N1119" s="278"/>
      <c r="O1119" s="279"/>
      <c r="R1119" s="279"/>
    </row>
    <row r="1120" spans="1:20" x14ac:dyDescent="0.25">
      <c r="M1120" s="273"/>
    </row>
    <row r="1150" spans="11:13" x14ac:dyDescent="0.25">
      <c r="K1150" s="268"/>
      <c r="L1150" s="268"/>
      <c r="M1150" s="271"/>
    </row>
    <row r="1151" spans="11:13" x14ac:dyDescent="0.25">
      <c r="K1151" s="268"/>
      <c r="L1151" s="268"/>
      <c r="M1151" s="271"/>
    </row>
    <row r="1152" spans="11:13" x14ac:dyDescent="0.25">
      <c r="K1152" s="268"/>
      <c r="L1152" s="268"/>
      <c r="M1152" s="271"/>
    </row>
    <row r="1153" spans="1:18" x14ac:dyDescent="0.25">
      <c r="K1153" s="268"/>
      <c r="L1153" s="268"/>
      <c r="M1153" s="271"/>
    </row>
    <row r="1154" spans="1:18" x14ac:dyDescent="0.25">
      <c r="K1154" s="268"/>
      <c r="L1154" s="268"/>
      <c r="M1154" s="271"/>
    </row>
    <row r="1155" spans="1:18" x14ac:dyDescent="0.25">
      <c r="K1155" s="268"/>
      <c r="L1155" s="268"/>
      <c r="M1155" s="268"/>
    </row>
    <row r="1156" spans="1:18" x14ac:dyDescent="0.25">
      <c r="K1156" s="268"/>
      <c r="L1156" s="268"/>
      <c r="M1156" s="271"/>
    </row>
    <row r="1157" spans="1:18" x14ac:dyDescent="0.25">
      <c r="K1157" s="268"/>
      <c r="L1157" s="268"/>
      <c r="M1157" s="271"/>
    </row>
    <row r="1158" spans="1:18" x14ac:dyDescent="0.25">
      <c r="K1158" s="268"/>
      <c r="L1158" s="268"/>
      <c r="M1158" s="271"/>
    </row>
    <row r="1159" spans="1:18" x14ac:dyDescent="0.25">
      <c r="K1159" s="268"/>
      <c r="L1159" s="268"/>
      <c r="M1159" s="271"/>
    </row>
    <row r="1160" spans="1:18" x14ac:dyDescent="0.25">
      <c r="K1160" s="268"/>
      <c r="L1160" s="268"/>
      <c r="M1160" s="271"/>
    </row>
    <row r="1161" spans="1:18" x14ac:dyDescent="0.25">
      <c r="K1161" s="268"/>
      <c r="L1161" s="268"/>
      <c r="M1161" s="271"/>
    </row>
    <row r="1162" spans="1:18" x14ac:dyDescent="0.25">
      <c r="K1162" s="268"/>
      <c r="L1162" s="268"/>
      <c r="M1162" s="268"/>
    </row>
    <row r="1163" spans="1:18" x14ac:dyDescent="0.25">
      <c r="K1163" s="268"/>
      <c r="L1163" s="268"/>
      <c r="M1163" s="271"/>
    </row>
    <row r="1164" spans="1:18" s="1" customFormat="1" x14ac:dyDescent="0.25">
      <c r="A1164" s="269"/>
      <c r="C1164" s="270"/>
      <c r="D1164" s="270"/>
      <c r="K1164" s="271"/>
      <c r="L1164" s="271"/>
      <c r="M1164" s="271"/>
      <c r="O1164" s="109"/>
      <c r="R1164" s="109"/>
    </row>
    <row r="1165" spans="1:18" x14ac:dyDescent="0.25">
      <c r="K1165" s="268"/>
      <c r="L1165" s="268"/>
      <c r="M1165" s="271"/>
    </row>
    <row r="1166" spans="1:18" x14ac:dyDescent="0.25">
      <c r="K1166" s="268"/>
    </row>
  </sheetData>
  <mergeCells count="16">
    <mergeCell ref="A1:T1"/>
    <mergeCell ref="A2:T2"/>
    <mergeCell ref="A4:A6"/>
    <mergeCell ref="B4:B6"/>
    <mergeCell ref="C4:D6"/>
    <mergeCell ref="J4:J6"/>
    <mergeCell ref="K4:K6"/>
    <mergeCell ref="L4:L6"/>
    <mergeCell ref="M4:M6"/>
    <mergeCell ref="N4:N6"/>
    <mergeCell ref="O4:O6"/>
    <mergeCell ref="P4:P6"/>
    <mergeCell ref="Q4:Q6"/>
    <mergeCell ref="R4:R6"/>
    <mergeCell ref="S4:S6"/>
    <mergeCell ref="T4:T6"/>
  </mergeCells>
  <printOptions horizontalCentered="1"/>
  <pageMargins left="0.31496062992125984" right="0.31496062992125984" top="0.19685039370078741" bottom="0.15748031496062992" header="0.31496062992125984" footer="0.31496062992125984"/>
  <pageSetup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V1170"/>
  <sheetViews>
    <sheetView view="pageBreakPreview" topLeftCell="C1" zoomScale="60" zoomScaleNormal="95" workbookViewId="0">
      <selection sqref="A1:T1"/>
    </sheetView>
  </sheetViews>
  <sheetFormatPr baseColWidth="10" defaultRowHeight="15" x14ac:dyDescent="0.25"/>
  <cols>
    <col min="1" max="1" width="7.140625" style="91" hidden="1" customWidth="1"/>
    <col min="2" max="2" width="3" hidden="1" customWidth="1"/>
    <col min="3" max="3" width="3.7109375" style="92" customWidth="1"/>
    <col min="4" max="4" width="2.5703125" style="92" customWidth="1"/>
    <col min="5" max="6" width="3.140625" customWidth="1"/>
    <col min="7" max="7" width="3" customWidth="1"/>
    <col min="8" max="8" width="3.85546875" bestFit="1" customWidth="1"/>
    <col min="9" max="9" width="2" customWidth="1"/>
    <col min="10" max="10" width="70.7109375" customWidth="1"/>
    <col min="11" max="12" width="18.5703125" customWidth="1"/>
    <col min="13" max="13" width="18.5703125" style="1" customWidth="1"/>
    <col min="14" max="14" width="17.140625" style="1" customWidth="1"/>
    <col min="15" max="15" width="5.7109375" style="109" hidden="1" customWidth="1"/>
    <col min="16" max="16" width="14.85546875" hidden="1" customWidth="1"/>
    <col min="17" max="17" width="16.85546875" hidden="1" customWidth="1"/>
    <col min="18" max="18" width="5.140625" style="109" hidden="1" customWidth="1"/>
    <col min="19" max="20" width="16.85546875" hidden="1" customWidth="1"/>
    <col min="22" max="22" width="18" customWidth="1"/>
    <col min="251" max="251" width="7.140625" customWidth="1"/>
    <col min="252" max="259" width="11.42578125" customWidth="1"/>
    <col min="260" max="260" width="96.5703125" customWidth="1"/>
    <col min="261" max="263" width="18.5703125" customWidth="1"/>
    <col min="264" max="264" width="16.42578125" customWidth="1"/>
    <col min="265" max="265" width="5.140625" customWidth="1"/>
    <col min="266" max="266" width="14.85546875" customWidth="1"/>
    <col min="267" max="267" width="16.42578125" customWidth="1"/>
    <col min="268" max="268" width="5.140625" customWidth="1"/>
    <col min="269" max="269" width="14.85546875" customWidth="1"/>
    <col min="270" max="270" width="16.42578125" customWidth="1"/>
    <col min="271" max="271" width="5.140625" customWidth="1"/>
    <col min="272" max="272" width="14.85546875" customWidth="1"/>
    <col min="273" max="273" width="16.42578125" customWidth="1"/>
    <col min="274" max="274" width="5.140625" customWidth="1"/>
    <col min="275" max="275" width="14.85546875" customWidth="1"/>
    <col min="276" max="276" width="16.42578125" customWidth="1"/>
    <col min="507" max="507" width="7.140625" customWidth="1"/>
    <col min="508" max="515" width="11.42578125" customWidth="1"/>
    <col min="516" max="516" width="96.5703125" customWidth="1"/>
    <col min="517" max="519" width="18.5703125" customWidth="1"/>
    <col min="520" max="520" width="16.42578125" customWidth="1"/>
    <col min="521" max="521" width="5.140625" customWidth="1"/>
    <col min="522" max="522" width="14.85546875" customWidth="1"/>
    <col min="523" max="523" width="16.42578125" customWidth="1"/>
    <col min="524" max="524" width="5.140625" customWidth="1"/>
    <col min="525" max="525" width="14.85546875" customWidth="1"/>
    <col min="526" max="526" width="16.42578125" customWidth="1"/>
    <col min="527" max="527" width="5.140625" customWidth="1"/>
    <col min="528" max="528" width="14.85546875" customWidth="1"/>
    <col min="529" max="529" width="16.42578125" customWidth="1"/>
    <col min="530" max="530" width="5.140625" customWidth="1"/>
    <col min="531" max="531" width="14.85546875" customWidth="1"/>
    <col min="532" max="532" width="16.42578125" customWidth="1"/>
    <col min="763" max="763" width="7.140625" customWidth="1"/>
    <col min="764" max="771" width="11.42578125" customWidth="1"/>
    <col min="772" max="772" width="96.5703125" customWidth="1"/>
    <col min="773" max="775" width="18.5703125" customWidth="1"/>
    <col min="776" max="776" width="16.42578125" customWidth="1"/>
    <col min="777" max="777" width="5.140625" customWidth="1"/>
    <col min="778" max="778" width="14.85546875" customWidth="1"/>
    <col min="779" max="779" width="16.42578125" customWidth="1"/>
    <col min="780" max="780" width="5.140625" customWidth="1"/>
    <col min="781" max="781" width="14.85546875" customWidth="1"/>
    <col min="782" max="782" width="16.42578125" customWidth="1"/>
    <col min="783" max="783" width="5.140625" customWidth="1"/>
    <col min="784" max="784" width="14.85546875" customWidth="1"/>
    <col min="785" max="785" width="16.42578125" customWidth="1"/>
    <col min="786" max="786" width="5.140625" customWidth="1"/>
    <col min="787" max="787" width="14.85546875" customWidth="1"/>
    <col min="788" max="788" width="16.42578125" customWidth="1"/>
    <col min="1019" max="1019" width="7.140625" customWidth="1"/>
    <col min="1020" max="1027" width="11.42578125" customWidth="1"/>
    <col min="1028" max="1028" width="96.5703125" customWidth="1"/>
    <col min="1029" max="1031" width="18.5703125" customWidth="1"/>
    <col min="1032" max="1032" width="16.42578125" customWidth="1"/>
    <col min="1033" max="1033" width="5.140625" customWidth="1"/>
    <col min="1034" max="1034" width="14.85546875" customWidth="1"/>
    <col min="1035" max="1035" width="16.42578125" customWidth="1"/>
    <col min="1036" max="1036" width="5.140625" customWidth="1"/>
    <col min="1037" max="1037" width="14.85546875" customWidth="1"/>
    <col min="1038" max="1038" width="16.42578125" customWidth="1"/>
    <col min="1039" max="1039" width="5.140625" customWidth="1"/>
    <col min="1040" max="1040" width="14.85546875" customWidth="1"/>
    <col min="1041" max="1041" width="16.42578125" customWidth="1"/>
    <col min="1042" max="1042" width="5.140625" customWidth="1"/>
    <col min="1043" max="1043" width="14.85546875" customWidth="1"/>
    <col min="1044" max="1044" width="16.42578125" customWidth="1"/>
    <col min="1275" max="1275" width="7.140625" customWidth="1"/>
    <col min="1276" max="1283" width="11.42578125" customWidth="1"/>
    <col min="1284" max="1284" width="96.5703125" customWidth="1"/>
    <col min="1285" max="1287" width="18.5703125" customWidth="1"/>
    <col min="1288" max="1288" width="16.42578125" customWidth="1"/>
    <col min="1289" max="1289" width="5.140625" customWidth="1"/>
    <col min="1290" max="1290" width="14.85546875" customWidth="1"/>
    <col min="1291" max="1291" width="16.42578125" customWidth="1"/>
    <col min="1292" max="1292" width="5.140625" customWidth="1"/>
    <col min="1293" max="1293" width="14.85546875" customWidth="1"/>
    <col min="1294" max="1294" width="16.42578125" customWidth="1"/>
    <col min="1295" max="1295" width="5.140625" customWidth="1"/>
    <col min="1296" max="1296" width="14.85546875" customWidth="1"/>
    <col min="1297" max="1297" width="16.42578125" customWidth="1"/>
    <col min="1298" max="1298" width="5.140625" customWidth="1"/>
    <col min="1299" max="1299" width="14.85546875" customWidth="1"/>
    <col min="1300" max="1300" width="16.42578125" customWidth="1"/>
    <col min="1531" max="1531" width="7.140625" customWidth="1"/>
    <col min="1532" max="1539" width="11.42578125" customWidth="1"/>
    <col min="1540" max="1540" width="96.5703125" customWidth="1"/>
    <col min="1541" max="1543" width="18.5703125" customWidth="1"/>
    <col min="1544" max="1544" width="16.42578125" customWidth="1"/>
    <col min="1545" max="1545" width="5.140625" customWidth="1"/>
    <col min="1546" max="1546" width="14.85546875" customWidth="1"/>
    <col min="1547" max="1547" width="16.42578125" customWidth="1"/>
    <col min="1548" max="1548" width="5.140625" customWidth="1"/>
    <col min="1549" max="1549" width="14.85546875" customWidth="1"/>
    <col min="1550" max="1550" width="16.42578125" customWidth="1"/>
    <col min="1551" max="1551" width="5.140625" customWidth="1"/>
    <col min="1552" max="1552" width="14.85546875" customWidth="1"/>
    <col min="1553" max="1553" width="16.42578125" customWidth="1"/>
    <col min="1554" max="1554" width="5.140625" customWidth="1"/>
    <col min="1555" max="1555" width="14.85546875" customWidth="1"/>
    <col min="1556" max="1556" width="16.42578125" customWidth="1"/>
    <col min="1787" max="1787" width="7.140625" customWidth="1"/>
    <col min="1788" max="1795" width="11.42578125" customWidth="1"/>
    <col min="1796" max="1796" width="96.5703125" customWidth="1"/>
    <col min="1797" max="1799" width="18.5703125" customWidth="1"/>
    <col min="1800" max="1800" width="16.42578125" customWidth="1"/>
    <col min="1801" max="1801" width="5.140625" customWidth="1"/>
    <col min="1802" max="1802" width="14.85546875" customWidth="1"/>
    <col min="1803" max="1803" width="16.42578125" customWidth="1"/>
    <col min="1804" max="1804" width="5.140625" customWidth="1"/>
    <col min="1805" max="1805" width="14.85546875" customWidth="1"/>
    <col min="1806" max="1806" width="16.42578125" customWidth="1"/>
    <col min="1807" max="1807" width="5.140625" customWidth="1"/>
    <col min="1808" max="1808" width="14.85546875" customWidth="1"/>
    <col min="1809" max="1809" width="16.42578125" customWidth="1"/>
    <col min="1810" max="1810" width="5.140625" customWidth="1"/>
    <col min="1811" max="1811" width="14.85546875" customWidth="1"/>
    <col min="1812" max="1812" width="16.42578125" customWidth="1"/>
    <col min="2043" max="2043" width="7.140625" customWidth="1"/>
    <col min="2044" max="2051" width="11.42578125" customWidth="1"/>
    <col min="2052" max="2052" width="96.5703125" customWidth="1"/>
    <col min="2053" max="2055" width="18.5703125" customWidth="1"/>
    <col min="2056" max="2056" width="16.42578125" customWidth="1"/>
    <col min="2057" max="2057" width="5.140625" customWidth="1"/>
    <col min="2058" max="2058" width="14.85546875" customWidth="1"/>
    <col min="2059" max="2059" width="16.42578125" customWidth="1"/>
    <col min="2060" max="2060" width="5.140625" customWidth="1"/>
    <col min="2061" max="2061" width="14.85546875" customWidth="1"/>
    <col min="2062" max="2062" width="16.42578125" customWidth="1"/>
    <col min="2063" max="2063" width="5.140625" customWidth="1"/>
    <col min="2064" max="2064" width="14.85546875" customWidth="1"/>
    <col min="2065" max="2065" width="16.42578125" customWidth="1"/>
    <col min="2066" max="2066" width="5.140625" customWidth="1"/>
    <col min="2067" max="2067" width="14.85546875" customWidth="1"/>
    <col min="2068" max="2068" width="16.42578125" customWidth="1"/>
    <col min="2299" max="2299" width="7.140625" customWidth="1"/>
    <col min="2300" max="2307" width="11.42578125" customWidth="1"/>
    <col min="2308" max="2308" width="96.5703125" customWidth="1"/>
    <col min="2309" max="2311" width="18.5703125" customWidth="1"/>
    <col min="2312" max="2312" width="16.42578125" customWidth="1"/>
    <col min="2313" max="2313" width="5.140625" customWidth="1"/>
    <col min="2314" max="2314" width="14.85546875" customWidth="1"/>
    <col min="2315" max="2315" width="16.42578125" customWidth="1"/>
    <col min="2316" max="2316" width="5.140625" customWidth="1"/>
    <col min="2317" max="2317" width="14.85546875" customWidth="1"/>
    <col min="2318" max="2318" width="16.42578125" customWidth="1"/>
    <col min="2319" max="2319" width="5.140625" customWidth="1"/>
    <col min="2320" max="2320" width="14.85546875" customWidth="1"/>
    <col min="2321" max="2321" width="16.42578125" customWidth="1"/>
    <col min="2322" max="2322" width="5.140625" customWidth="1"/>
    <col min="2323" max="2323" width="14.85546875" customWidth="1"/>
    <col min="2324" max="2324" width="16.42578125" customWidth="1"/>
    <col min="2555" max="2555" width="7.140625" customWidth="1"/>
    <col min="2556" max="2563" width="11.42578125" customWidth="1"/>
    <col min="2564" max="2564" width="96.5703125" customWidth="1"/>
    <col min="2565" max="2567" width="18.5703125" customWidth="1"/>
    <col min="2568" max="2568" width="16.42578125" customWidth="1"/>
    <col min="2569" max="2569" width="5.140625" customWidth="1"/>
    <col min="2570" max="2570" width="14.85546875" customWidth="1"/>
    <col min="2571" max="2571" width="16.42578125" customWidth="1"/>
    <col min="2572" max="2572" width="5.140625" customWidth="1"/>
    <col min="2573" max="2573" width="14.85546875" customWidth="1"/>
    <col min="2574" max="2574" width="16.42578125" customWidth="1"/>
    <col min="2575" max="2575" width="5.140625" customWidth="1"/>
    <col min="2576" max="2576" width="14.85546875" customWidth="1"/>
    <col min="2577" max="2577" width="16.42578125" customWidth="1"/>
    <col min="2578" max="2578" width="5.140625" customWidth="1"/>
    <col min="2579" max="2579" width="14.85546875" customWidth="1"/>
    <col min="2580" max="2580" width="16.42578125" customWidth="1"/>
    <col min="2811" max="2811" width="7.140625" customWidth="1"/>
    <col min="2812" max="2819" width="11.42578125" customWidth="1"/>
    <col min="2820" max="2820" width="96.5703125" customWidth="1"/>
    <col min="2821" max="2823" width="18.5703125" customWidth="1"/>
    <col min="2824" max="2824" width="16.42578125" customWidth="1"/>
    <col min="2825" max="2825" width="5.140625" customWidth="1"/>
    <col min="2826" max="2826" width="14.85546875" customWidth="1"/>
    <col min="2827" max="2827" width="16.42578125" customWidth="1"/>
    <col min="2828" max="2828" width="5.140625" customWidth="1"/>
    <col min="2829" max="2829" width="14.85546875" customWidth="1"/>
    <col min="2830" max="2830" width="16.42578125" customWidth="1"/>
    <col min="2831" max="2831" width="5.140625" customWidth="1"/>
    <col min="2832" max="2832" width="14.85546875" customWidth="1"/>
    <col min="2833" max="2833" width="16.42578125" customWidth="1"/>
    <col min="2834" max="2834" width="5.140625" customWidth="1"/>
    <col min="2835" max="2835" width="14.85546875" customWidth="1"/>
    <col min="2836" max="2836" width="16.42578125" customWidth="1"/>
    <col min="3067" max="3067" width="7.140625" customWidth="1"/>
    <col min="3068" max="3075" width="11.42578125" customWidth="1"/>
    <col min="3076" max="3076" width="96.5703125" customWidth="1"/>
    <col min="3077" max="3079" width="18.5703125" customWidth="1"/>
    <col min="3080" max="3080" width="16.42578125" customWidth="1"/>
    <col min="3081" max="3081" width="5.140625" customWidth="1"/>
    <col min="3082" max="3082" width="14.85546875" customWidth="1"/>
    <col min="3083" max="3083" width="16.42578125" customWidth="1"/>
    <col min="3084" max="3084" width="5.140625" customWidth="1"/>
    <col min="3085" max="3085" width="14.85546875" customWidth="1"/>
    <col min="3086" max="3086" width="16.42578125" customWidth="1"/>
    <col min="3087" max="3087" width="5.140625" customWidth="1"/>
    <col min="3088" max="3088" width="14.85546875" customWidth="1"/>
    <col min="3089" max="3089" width="16.42578125" customWidth="1"/>
    <col min="3090" max="3090" width="5.140625" customWidth="1"/>
    <col min="3091" max="3091" width="14.85546875" customWidth="1"/>
    <col min="3092" max="3092" width="16.42578125" customWidth="1"/>
    <col min="3323" max="3323" width="7.140625" customWidth="1"/>
    <col min="3324" max="3331" width="11.42578125" customWidth="1"/>
    <col min="3332" max="3332" width="96.5703125" customWidth="1"/>
    <col min="3333" max="3335" width="18.5703125" customWidth="1"/>
    <col min="3336" max="3336" width="16.42578125" customWidth="1"/>
    <col min="3337" max="3337" width="5.140625" customWidth="1"/>
    <col min="3338" max="3338" width="14.85546875" customWidth="1"/>
    <col min="3339" max="3339" width="16.42578125" customWidth="1"/>
    <col min="3340" max="3340" width="5.140625" customWidth="1"/>
    <col min="3341" max="3341" width="14.85546875" customWidth="1"/>
    <col min="3342" max="3342" width="16.42578125" customWidth="1"/>
    <col min="3343" max="3343" width="5.140625" customWidth="1"/>
    <col min="3344" max="3344" width="14.85546875" customWidth="1"/>
    <col min="3345" max="3345" width="16.42578125" customWidth="1"/>
    <col min="3346" max="3346" width="5.140625" customWidth="1"/>
    <col min="3347" max="3347" width="14.85546875" customWidth="1"/>
    <col min="3348" max="3348" width="16.42578125" customWidth="1"/>
    <col min="3579" max="3579" width="7.140625" customWidth="1"/>
    <col min="3580" max="3587" width="11.42578125" customWidth="1"/>
    <col min="3588" max="3588" width="96.5703125" customWidth="1"/>
    <col min="3589" max="3591" width="18.5703125" customWidth="1"/>
    <col min="3592" max="3592" width="16.42578125" customWidth="1"/>
    <col min="3593" max="3593" width="5.140625" customWidth="1"/>
    <col min="3594" max="3594" width="14.85546875" customWidth="1"/>
    <col min="3595" max="3595" width="16.42578125" customWidth="1"/>
    <col min="3596" max="3596" width="5.140625" customWidth="1"/>
    <col min="3597" max="3597" width="14.85546875" customWidth="1"/>
    <col min="3598" max="3598" width="16.42578125" customWidth="1"/>
    <col min="3599" max="3599" width="5.140625" customWidth="1"/>
    <col min="3600" max="3600" width="14.85546875" customWidth="1"/>
    <col min="3601" max="3601" width="16.42578125" customWidth="1"/>
    <col min="3602" max="3602" width="5.140625" customWidth="1"/>
    <col min="3603" max="3603" width="14.85546875" customWidth="1"/>
    <col min="3604" max="3604" width="16.42578125" customWidth="1"/>
    <col min="3835" max="3835" width="7.140625" customWidth="1"/>
    <col min="3836" max="3843" width="11.42578125" customWidth="1"/>
    <col min="3844" max="3844" width="96.5703125" customWidth="1"/>
    <col min="3845" max="3847" width="18.5703125" customWidth="1"/>
    <col min="3848" max="3848" width="16.42578125" customWidth="1"/>
    <col min="3849" max="3849" width="5.140625" customWidth="1"/>
    <col min="3850" max="3850" width="14.85546875" customWidth="1"/>
    <col min="3851" max="3851" width="16.42578125" customWidth="1"/>
    <col min="3852" max="3852" width="5.140625" customWidth="1"/>
    <col min="3853" max="3853" width="14.85546875" customWidth="1"/>
    <col min="3854" max="3854" width="16.42578125" customWidth="1"/>
    <col min="3855" max="3855" width="5.140625" customWidth="1"/>
    <col min="3856" max="3856" width="14.85546875" customWidth="1"/>
    <col min="3857" max="3857" width="16.42578125" customWidth="1"/>
    <col min="3858" max="3858" width="5.140625" customWidth="1"/>
    <col min="3859" max="3859" width="14.85546875" customWidth="1"/>
    <col min="3860" max="3860" width="16.42578125" customWidth="1"/>
    <col min="4091" max="4091" width="7.140625" customWidth="1"/>
    <col min="4092" max="4099" width="11.42578125" customWidth="1"/>
    <col min="4100" max="4100" width="96.5703125" customWidth="1"/>
    <col min="4101" max="4103" width="18.5703125" customWidth="1"/>
    <col min="4104" max="4104" width="16.42578125" customWidth="1"/>
    <col min="4105" max="4105" width="5.140625" customWidth="1"/>
    <col min="4106" max="4106" width="14.85546875" customWidth="1"/>
    <col min="4107" max="4107" width="16.42578125" customWidth="1"/>
    <col min="4108" max="4108" width="5.140625" customWidth="1"/>
    <col min="4109" max="4109" width="14.85546875" customWidth="1"/>
    <col min="4110" max="4110" width="16.42578125" customWidth="1"/>
    <col min="4111" max="4111" width="5.140625" customWidth="1"/>
    <col min="4112" max="4112" width="14.85546875" customWidth="1"/>
    <col min="4113" max="4113" width="16.42578125" customWidth="1"/>
    <col min="4114" max="4114" width="5.140625" customWidth="1"/>
    <col min="4115" max="4115" width="14.85546875" customWidth="1"/>
    <col min="4116" max="4116" width="16.42578125" customWidth="1"/>
    <col min="4347" max="4347" width="7.140625" customWidth="1"/>
    <col min="4348" max="4355" width="11.42578125" customWidth="1"/>
    <col min="4356" max="4356" width="96.5703125" customWidth="1"/>
    <col min="4357" max="4359" width="18.5703125" customWidth="1"/>
    <col min="4360" max="4360" width="16.42578125" customWidth="1"/>
    <col min="4361" max="4361" width="5.140625" customWidth="1"/>
    <col min="4362" max="4362" width="14.85546875" customWidth="1"/>
    <col min="4363" max="4363" width="16.42578125" customWidth="1"/>
    <col min="4364" max="4364" width="5.140625" customWidth="1"/>
    <col min="4365" max="4365" width="14.85546875" customWidth="1"/>
    <col min="4366" max="4366" width="16.42578125" customWidth="1"/>
    <col min="4367" max="4367" width="5.140625" customWidth="1"/>
    <col min="4368" max="4368" width="14.85546875" customWidth="1"/>
    <col min="4369" max="4369" width="16.42578125" customWidth="1"/>
    <col min="4370" max="4370" width="5.140625" customWidth="1"/>
    <col min="4371" max="4371" width="14.85546875" customWidth="1"/>
    <col min="4372" max="4372" width="16.42578125" customWidth="1"/>
    <col min="4603" max="4603" width="7.140625" customWidth="1"/>
    <col min="4604" max="4611" width="11.42578125" customWidth="1"/>
    <col min="4612" max="4612" width="96.5703125" customWidth="1"/>
    <col min="4613" max="4615" width="18.5703125" customWidth="1"/>
    <col min="4616" max="4616" width="16.42578125" customWidth="1"/>
    <col min="4617" max="4617" width="5.140625" customWidth="1"/>
    <col min="4618" max="4618" width="14.85546875" customWidth="1"/>
    <col min="4619" max="4619" width="16.42578125" customWidth="1"/>
    <col min="4620" max="4620" width="5.140625" customWidth="1"/>
    <col min="4621" max="4621" width="14.85546875" customWidth="1"/>
    <col min="4622" max="4622" width="16.42578125" customWidth="1"/>
    <col min="4623" max="4623" width="5.140625" customWidth="1"/>
    <col min="4624" max="4624" width="14.85546875" customWidth="1"/>
    <col min="4625" max="4625" width="16.42578125" customWidth="1"/>
    <col min="4626" max="4626" width="5.140625" customWidth="1"/>
    <col min="4627" max="4627" width="14.85546875" customWidth="1"/>
    <col min="4628" max="4628" width="16.42578125" customWidth="1"/>
    <col min="4859" max="4859" width="7.140625" customWidth="1"/>
    <col min="4860" max="4867" width="11.42578125" customWidth="1"/>
    <col min="4868" max="4868" width="96.5703125" customWidth="1"/>
    <col min="4869" max="4871" width="18.5703125" customWidth="1"/>
    <col min="4872" max="4872" width="16.42578125" customWidth="1"/>
    <col min="4873" max="4873" width="5.140625" customWidth="1"/>
    <col min="4874" max="4874" width="14.85546875" customWidth="1"/>
    <col min="4875" max="4875" width="16.42578125" customWidth="1"/>
    <col min="4876" max="4876" width="5.140625" customWidth="1"/>
    <col min="4877" max="4877" width="14.85546875" customWidth="1"/>
    <col min="4878" max="4878" width="16.42578125" customWidth="1"/>
    <col min="4879" max="4879" width="5.140625" customWidth="1"/>
    <col min="4880" max="4880" width="14.85546875" customWidth="1"/>
    <col min="4881" max="4881" width="16.42578125" customWidth="1"/>
    <col min="4882" max="4882" width="5.140625" customWidth="1"/>
    <col min="4883" max="4883" width="14.85546875" customWidth="1"/>
    <col min="4884" max="4884" width="16.42578125" customWidth="1"/>
    <col min="5115" max="5115" width="7.140625" customWidth="1"/>
    <col min="5116" max="5123" width="11.42578125" customWidth="1"/>
    <col min="5124" max="5124" width="96.5703125" customWidth="1"/>
    <col min="5125" max="5127" width="18.5703125" customWidth="1"/>
    <col min="5128" max="5128" width="16.42578125" customWidth="1"/>
    <col min="5129" max="5129" width="5.140625" customWidth="1"/>
    <col min="5130" max="5130" width="14.85546875" customWidth="1"/>
    <col min="5131" max="5131" width="16.42578125" customWidth="1"/>
    <col min="5132" max="5132" width="5.140625" customWidth="1"/>
    <col min="5133" max="5133" width="14.85546875" customWidth="1"/>
    <col min="5134" max="5134" width="16.42578125" customWidth="1"/>
    <col min="5135" max="5135" width="5.140625" customWidth="1"/>
    <col min="5136" max="5136" width="14.85546875" customWidth="1"/>
    <col min="5137" max="5137" width="16.42578125" customWidth="1"/>
    <col min="5138" max="5138" width="5.140625" customWidth="1"/>
    <col min="5139" max="5139" width="14.85546875" customWidth="1"/>
    <col min="5140" max="5140" width="16.42578125" customWidth="1"/>
    <col min="5371" max="5371" width="7.140625" customWidth="1"/>
    <col min="5372" max="5379" width="11.42578125" customWidth="1"/>
    <col min="5380" max="5380" width="96.5703125" customWidth="1"/>
    <col min="5381" max="5383" width="18.5703125" customWidth="1"/>
    <col min="5384" max="5384" width="16.42578125" customWidth="1"/>
    <col min="5385" max="5385" width="5.140625" customWidth="1"/>
    <col min="5386" max="5386" width="14.85546875" customWidth="1"/>
    <col min="5387" max="5387" width="16.42578125" customWidth="1"/>
    <col min="5388" max="5388" width="5.140625" customWidth="1"/>
    <col min="5389" max="5389" width="14.85546875" customWidth="1"/>
    <col min="5390" max="5390" width="16.42578125" customWidth="1"/>
    <col min="5391" max="5391" width="5.140625" customWidth="1"/>
    <col min="5392" max="5392" width="14.85546875" customWidth="1"/>
    <col min="5393" max="5393" width="16.42578125" customWidth="1"/>
    <col min="5394" max="5394" width="5.140625" customWidth="1"/>
    <col min="5395" max="5395" width="14.85546875" customWidth="1"/>
    <col min="5396" max="5396" width="16.42578125" customWidth="1"/>
    <col min="5627" max="5627" width="7.140625" customWidth="1"/>
    <col min="5628" max="5635" width="11.42578125" customWidth="1"/>
    <col min="5636" max="5636" width="96.5703125" customWidth="1"/>
    <col min="5637" max="5639" width="18.5703125" customWidth="1"/>
    <col min="5640" max="5640" width="16.42578125" customWidth="1"/>
    <col min="5641" max="5641" width="5.140625" customWidth="1"/>
    <col min="5642" max="5642" width="14.85546875" customWidth="1"/>
    <col min="5643" max="5643" width="16.42578125" customWidth="1"/>
    <col min="5644" max="5644" width="5.140625" customWidth="1"/>
    <col min="5645" max="5645" width="14.85546875" customWidth="1"/>
    <col min="5646" max="5646" width="16.42578125" customWidth="1"/>
    <col min="5647" max="5647" width="5.140625" customWidth="1"/>
    <col min="5648" max="5648" width="14.85546875" customWidth="1"/>
    <col min="5649" max="5649" width="16.42578125" customWidth="1"/>
    <col min="5650" max="5650" width="5.140625" customWidth="1"/>
    <col min="5651" max="5651" width="14.85546875" customWidth="1"/>
    <col min="5652" max="5652" width="16.42578125" customWidth="1"/>
    <col min="5883" max="5883" width="7.140625" customWidth="1"/>
    <col min="5884" max="5891" width="11.42578125" customWidth="1"/>
    <col min="5892" max="5892" width="96.5703125" customWidth="1"/>
    <col min="5893" max="5895" width="18.5703125" customWidth="1"/>
    <col min="5896" max="5896" width="16.42578125" customWidth="1"/>
    <col min="5897" max="5897" width="5.140625" customWidth="1"/>
    <col min="5898" max="5898" width="14.85546875" customWidth="1"/>
    <col min="5899" max="5899" width="16.42578125" customWidth="1"/>
    <col min="5900" max="5900" width="5.140625" customWidth="1"/>
    <col min="5901" max="5901" width="14.85546875" customWidth="1"/>
    <col min="5902" max="5902" width="16.42578125" customWidth="1"/>
    <col min="5903" max="5903" width="5.140625" customWidth="1"/>
    <col min="5904" max="5904" width="14.85546875" customWidth="1"/>
    <col min="5905" max="5905" width="16.42578125" customWidth="1"/>
    <col min="5906" max="5906" width="5.140625" customWidth="1"/>
    <col min="5907" max="5907" width="14.85546875" customWidth="1"/>
    <col min="5908" max="5908" width="16.42578125" customWidth="1"/>
    <col min="6139" max="6139" width="7.140625" customWidth="1"/>
    <col min="6140" max="6147" width="11.42578125" customWidth="1"/>
    <col min="6148" max="6148" width="96.5703125" customWidth="1"/>
    <col min="6149" max="6151" width="18.5703125" customWidth="1"/>
    <col min="6152" max="6152" width="16.42578125" customWidth="1"/>
    <col min="6153" max="6153" width="5.140625" customWidth="1"/>
    <col min="6154" max="6154" width="14.85546875" customWidth="1"/>
    <col min="6155" max="6155" width="16.42578125" customWidth="1"/>
    <col min="6156" max="6156" width="5.140625" customWidth="1"/>
    <col min="6157" max="6157" width="14.85546875" customWidth="1"/>
    <col min="6158" max="6158" width="16.42578125" customWidth="1"/>
    <col min="6159" max="6159" width="5.140625" customWidth="1"/>
    <col min="6160" max="6160" width="14.85546875" customWidth="1"/>
    <col min="6161" max="6161" width="16.42578125" customWidth="1"/>
    <col min="6162" max="6162" width="5.140625" customWidth="1"/>
    <col min="6163" max="6163" width="14.85546875" customWidth="1"/>
    <col min="6164" max="6164" width="16.42578125" customWidth="1"/>
    <col min="6395" max="6395" width="7.140625" customWidth="1"/>
    <col min="6396" max="6403" width="11.42578125" customWidth="1"/>
    <col min="6404" max="6404" width="96.5703125" customWidth="1"/>
    <col min="6405" max="6407" width="18.5703125" customWidth="1"/>
    <col min="6408" max="6408" width="16.42578125" customWidth="1"/>
    <col min="6409" max="6409" width="5.140625" customWidth="1"/>
    <col min="6410" max="6410" width="14.85546875" customWidth="1"/>
    <col min="6411" max="6411" width="16.42578125" customWidth="1"/>
    <col min="6412" max="6412" width="5.140625" customWidth="1"/>
    <col min="6413" max="6413" width="14.85546875" customWidth="1"/>
    <col min="6414" max="6414" width="16.42578125" customWidth="1"/>
    <col min="6415" max="6415" width="5.140625" customWidth="1"/>
    <col min="6416" max="6416" width="14.85546875" customWidth="1"/>
    <col min="6417" max="6417" width="16.42578125" customWidth="1"/>
    <col min="6418" max="6418" width="5.140625" customWidth="1"/>
    <col min="6419" max="6419" width="14.85546875" customWidth="1"/>
    <col min="6420" max="6420" width="16.42578125" customWidth="1"/>
    <col min="6651" max="6651" width="7.140625" customWidth="1"/>
    <col min="6652" max="6659" width="11.42578125" customWidth="1"/>
    <col min="6660" max="6660" width="96.5703125" customWidth="1"/>
    <col min="6661" max="6663" width="18.5703125" customWidth="1"/>
    <col min="6664" max="6664" width="16.42578125" customWidth="1"/>
    <col min="6665" max="6665" width="5.140625" customWidth="1"/>
    <col min="6666" max="6666" width="14.85546875" customWidth="1"/>
    <col min="6667" max="6667" width="16.42578125" customWidth="1"/>
    <col min="6668" max="6668" width="5.140625" customWidth="1"/>
    <col min="6669" max="6669" width="14.85546875" customWidth="1"/>
    <col min="6670" max="6670" width="16.42578125" customWidth="1"/>
    <col min="6671" max="6671" width="5.140625" customWidth="1"/>
    <col min="6672" max="6672" width="14.85546875" customWidth="1"/>
    <col min="6673" max="6673" width="16.42578125" customWidth="1"/>
    <col min="6674" max="6674" width="5.140625" customWidth="1"/>
    <col min="6675" max="6675" width="14.85546875" customWidth="1"/>
    <col min="6676" max="6676" width="16.42578125" customWidth="1"/>
    <col min="6907" max="6907" width="7.140625" customWidth="1"/>
    <col min="6908" max="6915" width="11.42578125" customWidth="1"/>
    <col min="6916" max="6916" width="96.5703125" customWidth="1"/>
    <col min="6917" max="6919" width="18.5703125" customWidth="1"/>
    <col min="6920" max="6920" width="16.42578125" customWidth="1"/>
    <col min="6921" max="6921" width="5.140625" customWidth="1"/>
    <col min="6922" max="6922" width="14.85546875" customWidth="1"/>
    <col min="6923" max="6923" width="16.42578125" customWidth="1"/>
    <col min="6924" max="6924" width="5.140625" customWidth="1"/>
    <col min="6925" max="6925" width="14.85546875" customWidth="1"/>
    <col min="6926" max="6926" width="16.42578125" customWidth="1"/>
    <col min="6927" max="6927" width="5.140625" customWidth="1"/>
    <col min="6928" max="6928" width="14.85546875" customWidth="1"/>
    <col min="6929" max="6929" width="16.42578125" customWidth="1"/>
    <col min="6930" max="6930" width="5.140625" customWidth="1"/>
    <col min="6931" max="6931" width="14.85546875" customWidth="1"/>
    <col min="6932" max="6932" width="16.42578125" customWidth="1"/>
    <col min="7163" max="7163" width="7.140625" customWidth="1"/>
    <col min="7164" max="7171" width="11.42578125" customWidth="1"/>
    <col min="7172" max="7172" width="96.5703125" customWidth="1"/>
    <col min="7173" max="7175" width="18.5703125" customWidth="1"/>
    <col min="7176" max="7176" width="16.42578125" customWidth="1"/>
    <col min="7177" max="7177" width="5.140625" customWidth="1"/>
    <col min="7178" max="7178" width="14.85546875" customWidth="1"/>
    <col min="7179" max="7179" width="16.42578125" customWidth="1"/>
    <col min="7180" max="7180" width="5.140625" customWidth="1"/>
    <col min="7181" max="7181" width="14.85546875" customWidth="1"/>
    <col min="7182" max="7182" width="16.42578125" customWidth="1"/>
    <col min="7183" max="7183" width="5.140625" customWidth="1"/>
    <col min="7184" max="7184" width="14.85546875" customWidth="1"/>
    <col min="7185" max="7185" width="16.42578125" customWidth="1"/>
    <col min="7186" max="7186" width="5.140625" customWidth="1"/>
    <col min="7187" max="7187" width="14.85546875" customWidth="1"/>
    <col min="7188" max="7188" width="16.42578125" customWidth="1"/>
    <col min="7419" max="7419" width="7.140625" customWidth="1"/>
    <col min="7420" max="7427" width="11.42578125" customWidth="1"/>
    <col min="7428" max="7428" width="96.5703125" customWidth="1"/>
    <col min="7429" max="7431" width="18.5703125" customWidth="1"/>
    <col min="7432" max="7432" width="16.42578125" customWidth="1"/>
    <col min="7433" max="7433" width="5.140625" customWidth="1"/>
    <col min="7434" max="7434" width="14.85546875" customWidth="1"/>
    <col min="7435" max="7435" width="16.42578125" customWidth="1"/>
    <col min="7436" max="7436" width="5.140625" customWidth="1"/>
    <col min="7437" max="7437" width="14.85546875" customWidth="1"/>
    <col min="7438" max="7438" width="16.42578125" customWidth="1"/>
    <col min="7439" max="7439" width="5.140625" customWidth="1"/>
    <col min="7440" max="7440" width="14.85546875" customWidth="1"/>
    <col min="7441" max="7441" width="16.42578125" customWidth="1"/>
    <col min="7442" max="7442" width="5.140625" customWidth="1"/>
    <col min="7443" max="7443" width="14.85546875" customWidth="1"/>
    <col min="7444" max="7444" width="16.42578125" customWidth="1"/>
    <col min="7675" max="7675" width="7.140625" customWidth="1"/>
    <col min="7676" max="7683" width="11.42578125" customWidth="1"/>
    <col min="7684" max="7684" width="96.5703125" customWidth="1"/>
    <col min="7685" max="7687" width="18.5703125" customWidth="1"/>
    <col min="7688" max="7688" width="16.42578125" customWidth="1"/>
    <col min="7689" max="7689" width="5.140625" customWidth="1"/>
    <col min="7690" max="7690" width="14.85546875" customWidth="1"/>
    <col min="7691" max="7691" width="16.42578125" customWidth="1"/>
    <col min="7692" max="7692" width="5.140625" customWidth="1"/>
    <col min="7693" max="7693" width="14.85546875" customWidth="1"/>
    <col min="7694" max="7694" width="16.42578125" customWidth="1"/>
    <col min="7695" max="7695" width="5.140625" customWidth="1"/>
    <col min="7696" max="7696" width="14.85546875" customWidth="1"/>
    <col min="7697" max="7697" width="16.42578125" customWidth="1"/>
    <col min="7698" max="7698" width="5.140625" customWidth="1"/>
    <col min="7699" max="7699" width="14.85546875" customWidth="1"/>
    <col min="7700" max="7700" width="16.42578125" customWidth="1"/>
    <col min="7931" max="7931" width="7.140625" customWidth="1"/>
    <col min="7932" max="7939" width="11.42578125" customWidth="1"/>
    <col min="7940" max="7940" width="96.5703125" customWidth="1"/>
    <col min="7941" max="7943" width="18.5703125" customWidth="1"/>
    <col min="7944" max="7944" width="16.42578125" customWidth="1"/>
    <col min="7945" max="7945" width="5.140625" customWidth="1"/>
    <col min="7946" max="7946" width="14.85546875" customWidth="1"/>
    <col min="7947" max="7947" width="16.42578125" customWidth="1"/>
    <col min="7948" max="7948" width="5.140625" customWidth="1"/>
    <col min="7949" max="7949" width="14.85546875" customWidth="1"/>
    <col min="7950" max="7950" width="16.42578125" customWidth="1"/>
    <col min="7951" max="7951" width="5.140625" customWidth="1"/>
    <col min="7952" max="7952" width="14.85546875" customWidth="1"/>
    <col min="7953" max="7953" width="16.42578125" customWidth="1"/>
    <col min="7954" max="7954" width="5.140625" customWidth="1"/>
    <col min="7955" max="7955" width="14.85546875" customWidth="1"/>
    <col min="7956" max="7956" width="16.42578125" customWidth="1"/>
    <col min="8187" max="8187" width="7.140625" customWidth="1"/>
    <col min="8188" max="8195" width="11.42578125" customWidth="1"/>
    <col min="8196" max="8196" width="96.5703125" customWidth="1"/>
    <col min="8197" max="8199" width="18.5703125" customWidth="1"/>
    <col min="8200" max="8200" width="16.42578125" customWidth="1"/>
    <col min="8201" max="8201" width="5.140625" customWidth="1"/>
    <col min="8202" max="8202" width="14.85546875" customWidth="1"/>
    <col min="8203" max="8203" width="16.42578125" customWidth="1"/>
    <col min="8204" max="8204" width="5.140625" customWidth="1"/>
    <col min="8205" max="8205" width="14.85546875" customWidth="1"/>
    <col min="8206" max="8206" width="16.42578125" customWidth="1"/>
    <col min="8207" max="8207" width="5.140625" customWidth="1"/>
    <col min="8208" max="8208" width="14.85546875" customWidth="1"/>
    <col min="8209" max="8209" width="16.42578125" customWidth="1"/>
    <col min="8210" max="8210" width="5.140625" customWidth="1"/>
    <col min="8211" max="8211" width="14.85546875" customWidth="1"/>
    <col min="8212" max="8212" width="16.42578125" customWidth="1"/>
    <col min="8443" max="8443" width="7.140625" customWidth="1"/>
    <col min="8444" max="8451" width="11.42578125" customWidth="1"/>
    <col min="8452" max="8452" width="96.5703125" customWidth="1"/>
    <col min="8453" max="8455" width="18.5703125" customWidth="1"/>
    <col min="8456" max="8456" width="16.42578125" customWidth="1"/>
    <col min="8457" max="8457" width="5.140625" customWidth="1"/>
    <col min="8458" max="8458" width="14.85546875" customWidth="1"/>
    <col min="8459" max="8459" width="16.42578125" customWidth="1"/>
    <col min="8460" max="8460" width="5.140625" customWidth="1"/>
    <col min="8461" max="8461" width="14.85546875" customWidth="1"/>
    <col min="8462" max="8462" width="16.42578125" customWidth="1"/>
    <col min="8463" max="8463" width="5.140625" customWidth="1"/>
    <col min="8464" max="8464" width="14.85546875" customWidth="1"/>
    <col min="8465" max="8465" width="16.42578125" customWidth="1"/>
    <col min="8466" max="8466" width="5.140625" customWidth="1"/>
    <col min="8467" max="8467" width="14.85546875" customWidth="1"/>
    <col min="8468" max="8468" width="16.42578125" customWidth="1"/>
    <col min="8699" max="8699" width="7.140625" customWidth="1"/>
    <col min="8700" max="8707" width="11.42578125" customWidth="1"/>
    <col min="8708" max="8708" width="96.5703125" customWidth="1"/>
    <col min="8709" max="8711" width="18.5703125" customWidth="1"/>
    <col min="8712" max="8712" width="16.42578125" customWidth="1"/>
    <col min="8713" max="8713" width="5.140625" customWidth="1"/>
    <col min="8714" max="8714" width="14.85546875" customWidth="1"/>
    <col min="8715" max="8715" width="16.42578125" customWidth="1"/>
    <col min="8716" max="8716" width="5.140625" customWidth="1"/>
    <col min="8717" max="8717" width="14.85546875" customWidth="1"/>
    <col min="8718" max="8718" width="16.42578125" customWidth="1"/>
    <col min="8719" max="8719" width="5.140625" customWidth="1"/>
    <col min="8720" max="8720" width="14.85546875" customWidth="1"/>
    <col min="8721" max="8721" width="16.42578125" customWidth="1"/>
    <col min="8722" max="8722" width="5.140625" customWidth="1"/>
    <col min="8723" max="8723" width="14.85546875" customWidth="1"/>
    <col min="8724" max="8724" width="16.42578125" customWidth="1"/>
    <col min="8955" max="8955" width="7.140625" customWidth="1"/>
    <col min="8956" max="8963" width="11.42578125" customWidth="1"/>
    <col min="8964" max="8964" width="96.5703125" customWidth="1"/>
    <col min="8965" max="8967" width="18.5703125" customWidth="1"/>
    <col min="8968" max="8968" width="16.42578125" customWidth="1"/>
    <col min="8969" max="8969" width="5.140625" customWidth="1"/>
    <col min="8970" max="8970" width="14.85546875" customWidth="1"/>
    <col min="8971" max="8971" width="16.42578125" customWidth="1"/>
    <col min="8972" max="8972" width="5.140625" customWidth="1"/>
    <col min="8973" max="8973" width="14.85546875" customWidth="1"/>
    <col min="8974" max="8974" width="16.42578125" customWidth="1"/>
    <col min="8975" max="8975" width="5.140625" customWidth="1"/>
    <col min="8976" max="8976" width="14.85546875" customWidth="1"/>
    <col min="8977" max="8977" width="16.42578125" customWidth="1"/>
    <col min="8978" max="8978" width="5.140625" customWidth="1"/>
    <col min="8979" max="8979" width="14.85546875" customWidth="1"/>
    <col min="8980" max="8980" width="16.42578125" customWidth="1"/>
    <col min="9211" max="9211" width="7.140625" customWidth="1"/>
    <col min="9212" max="9219" width="11.42578125" customWidth="1"/>
    <col min="9220" max="9220" width="96.5703125" customWidth="1"/>
    <col min="9221" max="9223" width="18.5703125" customWidth="1"/>
    <col min="9224" max="9224" width="16.42578125" customWidth="1"/>
    <col min="9225" max="9225" width="5.140625" customWidth="1"/>
    <col min="9226" max="9226" width="14.85546875" customWidth="1"/>
    <col min="9227" max="9227" width="16.42578125" customWidth="1"/>
    <col min="9228" max="9228" width="5.140625" customWidth="1"/>
    <col min="9229" max="9229" width="14.85546875" customWidth="1"/>
    <col min="9230" max="9230" width="16.42578125" customWidth="1"/>
    <col min="9231" max="9231" width="5.140625" customWidth="1"/>
    <col min="9232" max="9232" width="14.85546875" customWidth="1"/>
    <col min="9233" max="9233" width="16.42578125" customWidth="1"/>
    <col min="9234" max="9234" width="5.140625" customWidth="1"/>
    <col min="9235" max="9235" width="14.85546875" customWidth="1"/>
    <col min="9236" max="9236" width="16.42578125" customWidth="1"/>
    <col min="9467" max="9467" width="7.140625" customWidth="1"/>
    <col min="9468" max="9475" width="11.42578125" customWidth="1"/>
    <col min="9476" max="9476" width="96.5703125" customWidth="1"/>
    <col min="9477" max="9479" width="18.5703125" customWidth="1"/>
    <col min="9480" max="9480" width="16.42578125" customWidth="1"/>
    <col min="9481" max="9481" width="5.140625" customWidth="1"/>
    <col min="9482" max="9482" width="14.85546875" customWidth="1"/>
    <col min="9483" max="9483" width="16.42578125" customWidth="1"/>
    <col min="9484" max="9484" width="5.140625" customWidth="1"/>
    <col min="9485" max="9485" width="14.85546875" customWidth="1"/>
    <col min="9486" max="9486" width="16.42578125" customWidth="1"/>
    <col min="9487" max="9487" width="5.140625" customWidth="1"/>
    <col min="9488" max="9488" width="14.85546875" customWidth="1"/>
    <col min="9489" max="9489" width="16.42578125" customWidth="1"/>
    <col min="9490" max="9490" width="5.140625" customWidth="1"/>
    <col min="9491" max="9491" width="14.85546875" customWidth="1"/>
    <col min="9492" max="9492" width="16.42578125" customWidth="1"/>
    <col min="9723" max="9723" width="7.140625" customWidth="1"/>
    <col min="9724" max="9731" width="11.42578125" customWidth="1"/>
    <col min="9732" max="9732" width="96.5703125" customWidth="1"/>
    <col min="9733" max="9735" width="18.5703125" customWidth="1"/>
    <col min="9736" max="9736" width="16.42578125" customWidth="1"/>
    <col min="9737" max="9737" width="5.140625" customWidth="1"/>
    <col min="9738" max="9738" width="14.85546875" customWidth="1"/>
    <col min="9739" max="9739" width="16.42578125" customWidth="1"/>
    <col min="9740" max="9740" width="5.140625" customWidth="1"/>
    <col min="9741" max="9741" width="14.85546875" customWidth="1"/>
    <col min="9742" max="9742" width="16.42578125" customWidth="1"/>
    <col min="9743" max="9743" width="5.140625" customWidth="1"/>
    <col min="9744" max="9744" width="14.85546875" customWidth="1"/>
    <col min="9745" max="9745" width="16.42578125" customWidth="1"/>
    <col min="9746" max="9746" width="5.140625" customWidth="1"/>
    <col min="9747" max="9747" width="14.85546875" customWidth="1"/>
    <col min="9748" max="9748" width="16.42578125" customWidth="1"/>
    <col min="9979" max="9979" width="7.140625" customWidth="1"/>
    <col min="9980" max="9987" width="11.42578125" customWidth="1"/>
    <col min="9988" max="9988" width="96.5703125" customWidth="1"/>
    <col min="9989" max="9991" width="18.5703125" customWidth="1"/>
    <col min="9992" max="9992" width="16.42578125" customWidth="1"/>
    <col min="9993" max="9993" width="5.140625" customWidth="1"/>
    <col min="9994" max="9994" width="14.85546875" customWidth="1"/>
    <col min="9995" max="9995" width="16.42578125" customWidth="1"/>
    <col min="9996" max="9996" width="5.140625" customWidth="1"/>
    <col min="9997" max="9997" width="14.85546875" customWidth="1"/>
    <col min="9998" max="9998" width="16.42578125" customWidth="1"/>
    <col min="9999" max="9999" width="5.140625" customWidth="1"/>
    <col min="10000" max="10000" width="14.85546875" customWidth="1"/>
    <col min="10001" max="10001" width="16.42578125" customWidth="1"/>
    <col min="10002" max="10002" width="5.140625" customWidth="1"/>
    <col min="10003" max="10003" width="14.85546875" customWidth="1"/>
    <col min="10004" max="10004" width="16.42578125" customWidth="1"/>
    <col min="10235" max="10235" width="7.140625" customWidth="1"/>
    <col min="10236" max="10243" width="11.42578125" customWidth="1"/>
    <col min="10244" max="10244" width="96.5703125" customWidth="1"/>
    <col min="10245" max="10247" width="18.5703125" customWidth="1"/>
    <col min="10248" max="10248" width="16.42578125" customWidth="1"/>
    <col min="10249" max="10249" width="5.140625" customWidth="1"/>
    <col min="10250" max="10250" width="14.85546875" customWidth="1"/>
    <col min="10251" max="10251" width="16.42578125" customWidth="1"/>
    <col min="10252" max="10252" width="5.140625" customWidth="1"/>
    <col min="10253" max="10253" width="14.85546875" customWidth="1"/>
    <col min="10254" max="10254" width="16.42578125" customWidth="1"/>
    <col min="10255" max="10255" width="5.140625" customWidth="1"/>
    <col min="10256" max="10256" width="14.85546875" customWidth="1"/>
    <col min="10257" max="10257" width="16.42578125" customWidth="1"/>
    <col min="10258" max="10258" width="5.140625" customWidth="1"/>
    <col min="10259" max="10259" width="14.85546875" customWidth="1"/>
    <col min="10260" max="10260" width="16.42578125" customWidth="1"/>
    <col min="10491" max="10491" width="7.140625" customWidth="1"/>
    <col min="10492" max="10499" width="11.42578125" customWidth="1"/>
    <col min="10500" max="10500" width="96.5703125" customWidth="1"/>
    <col min="10501" max="10503" width="18.5703125" customWidth="1"/>
    <col min="10504" max="10504" width="16.42578125" customWidth="1"/>
    <col min="10505" max="10505" width="5.140625" customWidth="1"/>
    <col min="10506" max="10506" width="14.85546875" customWidth="1"/>
    <col min="10507" max="10507" width="16.42578125" customWidth="1"/>
    <col min="10508" max="10508" width="5.140625" customWidth="1"/>
    <col min="10509" max="10509" width="14.85546875" customWidth="1"/>
    <col min="10510" max="10510" width="16.42578125" customWidth="1"/>
    <col min="10511" max="10511" width="5.140625" customWidth="1"/>
    <col min="10512" max="10512" width="14.85546875" customWidth="1"/>
    <col min="10513" max="10513" width="16.42578125" customWidth="1"/>
    <col min="10514" max="10514" width="5.140625" customWidth="1"/>
    <col min="10515" max="10515" width="14.85546875" customWidth="1"/>
    <col min="10516" max="10516" width="16.42578125" customWidth="1"/>
    <col min="10747" max="10747" width="7.140625" customWidth="1"/>
    <col min="10748" max="10755" width="11.42578125" customWidth="1"/>
    <col min="10756" max="10756" width="96.5703125" customWidth="1"/>
    <col min="10757" max="10759" width="18.5703125" customWidth="1"/>
    <col min="10760" max="10760" width="16.42578125" customWidth="1"/>
    <col min="10761" max="10761" width="5.140625" customWidth="1"/>
    <col min="10762" max="10762" width="14.85546875" customWidth="1"/>
    <col min="10763" max="10763" width="16.42578125" customWidth="1"/>
    <col min="10764" max="10764" width="5.140625" customWidth="1"/>
    <col min="10765" max="10765" width="14.85546875" customWidth="1"/>
    <col min="10766" max="10766" width="16.42578125" customWidth="1"/>
    <col min="10767" max="10767" width="5.140625" customWidth="1"/>
    <col min="10768" max="10768" width="14.85546875" customWidth="1"/>
    <col min="10769" max="10769" width="16.42578125" customWidth="1"/>
    <col min="10770" max="10770" width="5.140625" customWidth="1"/>
    <col min="10771" max="10771" width="14.85546875" customWidth="1"/>
    <col min="10772" max="10772" width="16.42578125" customWidth="1"/>
    <col min="11003" max="11003" width="7.140625" customWidth="1"/>
    <col min="11004" max="11011" width="11.42578125" customWidth="1"/>
    <col min="11012" max="11012" width="96.5703125" customWidth="1"/>
    <col min="11013" max="11015" width="18.5703125" customWidth="1"/>
    <col min="11016" max="11016" width="16.42578125" customWidth="1"/>
    <col min="11017" max="11017" width="5.140625" customWidth="1"/>
    <col min="11018" max="11018" width="14.85546875" customWidth="1"/>
    <col min="11019" max="11019" width="16.42578125" customWidth="1"/>
    <col min="11020" max="11020" width="5.140625" customWidth="1"/>
    <col min="11021" max="11021" width="14.85546875" customWidth="1"/>
    <col min="11022" max="11022" width="16.42578125" customWidth="1"/>
    <col min="11023" max="11023" width="5.140625" customWidth="1"/>
    <col min="11024" max="11024" width="14.85546875" customWidth="1"/>
    <col min="11025" max="11025" width="16.42578125" customWidth="1"/>
    <col min="11026" max="11026" width="5.140625" customWidth="1"/>
    <col min="11027" max="11027" width="14.85546875" customWidth="1"/>
    <col min="11028" max="11028" width="16.42578125" customWidth="1"/>
    <col min="11259" max="11259" width="7.140625" customWidth="1"/>
    <col min="11260" max="11267" width="11.42578125" customWidth="1"/>
    <col min="11268" max="11268" width="96.5703125" customWidth="1"/>
    <col min="11269" max="11271" width="18.5703125" customWidth="1"/>
    <col min="11272" max="11272" width="16.42578125" customWidth="1"/>
    <col min="11273" max="11273" width="5.140625" customWidth="1"/>
    <col min="11274" max="11274" width="14.85546875" customWidth="1"/>
    <col min="11275" max="11275" width="16.42578125" customWidth="1"/>
    <col min="11276" max="11276" width="5.140625" customWidth="1"/>
    <col min="11277" max="11277" width="14.85546875" customWidth="1"/>
    <col min="11278" max="11278" width="16.42578125" customWidth="1"/>
    <col min="11279" max="11279" width="5.140625" customWidth="1"/>
    <col min="11280" max="11280" width="14.85546875" customWidth="1"/>
    <col min="11281" max="11281" width="16.42578125" customWidth="1"/>
    <col min="11282" max="11282" width="5.140625" customWidth="1"/>
    <col min="11283" max="11283" width="14.85546875" customWidth="1"/>
    <col min="11284" max="11284" width="16.42578125" customWidth="1"/>
    <col min="11515" max="11515" width="7.140625" customWidth="1"/>
    <col min="11516" max="11523" width="11.42578125" customWidth="1"/>
    <col min="11524" max="11524" width="96.5703125" customWidth="1"/>
    <col min="11525" max="11527" width="18.5703125" customWidth="1"/>
    <col min="11528" max="11528" width="16.42578125" customWidth="1"/>
    <col min="11529" max="11529" width="5.140625" customWidth="1"/>
    <col min="11530" max="11530" width="14.85546875" customWidth="1"/>
    <col min="11531" max="11531" width="16.42578125" customWidth="1"/>
    <col min="11532" max="11532" width="5.140625" customWidth="1"/>
    <col min="11533" max="11533" width="14.85546875" customWidth="1"/>
    <col min="11534" max="11534" width="16.42578125" customWidth="1"/>
    <col min="11535" max="11535" width="5.140625" customWidth="1"/>
    <col min="11536" max="11536" width="14.85546875" customWidth="1"/>
    <col min="11537" max="11537" width="16.42578125" customWidth="1"/>
    <col min="11538" max="11538" width="5.140625" customWidth="1"/>
    <col min="11539" max="11539" width="14.85546875" customWidth="1"/>
    <col min="11540" max="11540" width="16.42578125" customWidth="1"/>
    <col min="11771" max="11771" width="7.140625" customWidth="1"/>
    <col min="11772" max="11779" width="11.42578125" customWidth="1"/>
    <col min="11780" max="11780" width="96.5703125" customWidth="1"/>
    <col min="11781" max="11783" width="18.5703125" customWidth="1"/>
    <col min="11784" max="11784" width="16.42578125" customWidth="1"/>
    <col min="11785" max="11785" width="5.140625" customWidth="1"/>
    <col min="11786" max="11786" width="14.85546875" customWidth="1"/>
    <col min="11787" max="11787" width="16.42578125" customWidth="1"/>
    <col min="11788" max="11788" width="5.140625" customWidth="1"/>
    <col min="11789" max="11789" width="14.85546875" customWidth="1"/>
    <col min="11790" max="11790" width="16.42578125" customWidth="1"/>
    <col min="11791" max="11791" width="5.140625" customWidth="1"/>
    <col min="11792" max="11792" width="14.85546875" customWidth="1"/>
    <col min="11793" max="11793" width="16.42578125" customWidth="1"/>
    <col min="11794" max="11794" width="5.140625" customWidth="1"/>
    <col min="11795" max="11795" width="14.85546875" customWidth="1"/>
    <col min="11796" max="11796" width="16.42578125" customWidth="1"/>
    <col min="12027" max="12027" width="7.140625" customWidth="1"/>
    <col min="12028" max="12035" width="11.42578125" customWidth="1"/>
    <col min="12036" max="12036" width="96.5703125" customWidth="1"/>
    <col min="12037" max="12039" width="18.5703125" customWidth="1"/>
    <col min="12040" max="12040" width="16.42578125" customWidth="1"/>
    <col min="12041" max="12041" width="5.140625" customWidth="1"/>
    <col min="12042" max="12042" width="14.85546875" customWidth="1"/>
    <col min="12043" max="12043" width="16.42578125" customWidth="1"/>
    <col min="12044" max="12044" width="5.140625" customWidth="1"/>
    <col min="12045" max="12045" width="14.85546875" customWidth="1"/>
    <col min="12046" max="12046" width="16.42578125" customWidth="1"/>
    <col min="12047" max="12047" width="5.140625" customWidth="1"/>
    <col min="12048" max="12048" width="14.85546875" customWidth="1"/>
    <col min="12049" max="12049" width="16.42578125" customWidth="1"/>
    <col min="12050" max="12050" width="5.140625" customWidth="1"/>
    <col min="12051" max="12051" width="14.85546875" customWidth="1"/>
    <col min="12052" max="12052" width="16.42578125" customWidth="1"/>
    <col min="12283" max="12283" width="7.140625" customWidth="1"/>
    <col min="12284" max="12291" width="11.42578125" customWidth="1"/>
    <col min="12292" max="12292" width="96.5703125" customWidth="1"/>
    <col min="12293" max="12295" width="18.5703125" customWidth="1"/>
    <col min="12296" max="12296" width="16.42578125" customWidth="1"/>
    <col min="12297" max="12297" width="5.140625" customWidth="1"/>
    <col min="12298" max="12298" width="14.85546875" customWidth="1"/>
    <col min="12299" max="12299" width="16.42578125" customWidth="1"/>
    <col min="12300" max="12300" width="5.140625" customWidth="1"/>
    <col min="12301" max="12301" width="14.85546875" customWidth="1"/>
    <col min="12302" max="12302" width="16.42578125" customWidth="1"/>
    <col min="12303" max="12303" width="5.140625" customWidth="1"/>
    <col min="12304" max="12304" width="14.85546875" customWidth="1"/>
    <col min="12305" max="12305" width="16.42578125" customWidth="1"/>
    <col min="12306" max="12306" width="5.140625" customWidth="1"/>
    <col min="12307" max="12307" width="14.85546875" customWidth="1"/>
    <col min="12308" max="12308" width="16.42578125" customWidth="1"/>
    <col min="12539" max="12539" width="7.140625" customWidth="1"/>
    <col min="12540" max="12547" width="11.42578125" customWidth="1"/>
    <col min="12548" max="12548" width="96.5703125" customWidth="1"/>
    <col min="12549" max="12551" width="18.5703125" customWidth="1"/>
    <col min="12552" max="12552" width="16.42578125" customWidth="1"/>
    <col min="12553" max="12553" width="5.140625" customWidth="1"/>
    <col min="12554" max="12554" width="14.85546875" customWidth="1"/>
    <col min="12555" max="12555" width="16.42578125" customWidth="1"/>
    <col min="12556" max="12556" width="5.140625" customWidth="1"/>
    <col min="12557" max="12557" width="14.85546875" customWidth="1"/>
    <col min="12558" max="12558" width="16.42578125" customWidth="1"/>
    <col min="12559" max="12559" width="5.140625" customWidth="1"/>
    <col min="12560" max="12560" width="14.85546875" customWidth="1"/>
    <col min="12561" max="12561" width="16.42578125" customWidth="1"/>
    <col min="12562" max="12562" width="5.140625" customWidth="1"/>
    <col min="12563" max="12563" width="14.85546875" customWidth="1"/>
    <col min="12564" max="12564" width="16.42578125" customWidth="1"/>
    <col min="12795" max="12795" width="7.140625" customWidth="1"/>
    <col min="12796" max="12803" width="11.42578125" customWidth="1"/>
    <col min="12804" max="12804" width="96.5703125" customWidth="1"/>
    <col min="12805" max="12807" width="18.5703125" customWidth="1"/>
    <col min="12808" max="12808" width="16.42578125" customWidth="1"/>
    <col min="12809" max="12809" width="5.140625" customWidth="1"/>
    <col min="12810" max="12810" width="14.85546875" customWidth="1"/>
    <col min="12811" max="12811" width="16.42578125" customWidth="1"/>
    <col min="12812" max="12812" width="5.140625" customWidth="1"/>
    <col min="12813" max="12813" width="14.85546875" customWidth="1"/>
    <col min="12814" max="12814" width="16.42578125" customWidth="1"/>
    <col min="12815" max="12815" width="5.140625" customWidth="1"/>
    <col min="12816" max="12816" width="14.85546875" customWidth="1"/>
    <col min="12817" max="12817" width="16.42578125" customWidth="1"/>
    <col min="12818" max="12818" width="5.140625" customWidth="1"/>
    <col min="12819" max="12819" width="14.85546875" customWidth="1"/>
    <col min="12820" max="12820" width="16.42578125" customWidth="1"/>
    <col min="13051" max="13051" width="7.140625" customWidth="1"/>
    <col min="13052" max="13059" width="11.42578125" customWidth="1"/>
    <col min="13060" max="13060" width="96.5703125" customWidth="1"/>
    <col min="13061" max="13063" width="18.5703125" customWidth="1"/>
    <col min="13064" max="13064" width="16.42578125" customWidth="1"/>
    <col min="13065" max="13065" width="5.140625" customWidth="1"/>
    <col min="13066" max="13066" width="14.85546875" customWidth="1"/>
    <col min="13067" max="13067" width="16.42578125" customWidth="1"/>
    <col min="13068" max="13068" width="5.140625" customWidth="1"/>
    <col min="13069" max="13069" width="14.85546875" customWidth="1"/>
    <col min="13070" max="13070" width="16.42578125" customWidth="1"/>
    <col min="13071" max="13071" width="5.140625" customWidth="1"/>
    <col min="13072" max="13072" width="14.85546875" customWidth="1"/>
    <col min="13073" max="13073" width="16.42578125" customWidth="1"/>
    <col min="13074" max="13074" width="5.140625" customWidth="1"/>
    <col min="13075" max="13075" width="14.85546875" customWidth="1"/>
    <col min="13076" max="13076" width="16.42578125" customWidth="1"/>
    <col min="13307" max="13307" width="7.140625" customWidth="1"/>
    <col min="13308" max="13315" width="11.42578125" customWidth="1"/>
    <col min="13316" max="13316" width="96.5703125" customWidth="1"/>
    <col min="13317" max="13319" width="18.5703125" customWidth="1"/>
    <col min="13320" max="13320" width="16.42578125" customWidth="1"/>
    <col min="13321" max="13321" width="5.140625" customWidth="1"/>
    <col min="13322" max="13322" width="14.85546875" customWidth="1"/>
    <col min="13323" max="13323" width="16.42578125" customWidth="1"/>
    <col min="13324" max="13324" width="5.140625" customWidth="1"/>
    <col min="13325" max="13325" width="14.85546875" customWidth="1"/>
    <col min="13326" max="13326" width="16.42578125" customWidth="1"/>
    <col min="13327" max="13327" width="5.140625" customWidth="1"/>
    <col min="13328" max="13328" width="14.85546875" customWidth="1"/>
    <col min="13329" max="13329" width="16.42578125" customWidth="1"/>
    <col min="13330" max="13330" width="5.140625" customWidth="1"/>
    <col min="13331" max="13331" width="14.85546875" customWidth="1"/>
    <col min="13332" max="13332" width="16.42578125" customWidth="1"/>
    <col min="13563" max="13563" width="7.140625" customWidth="1"/>
    <col min="13564" max="13571" width="11.42578125" customWidth="1"/>
    <col min="13572" max="13572" width="96.5703125" customWidth="1"/>
    <col min="13573" max="13575" width="18.5703125" customWidth="1"/>
    <col min="13576" max="13576" width="16.42578125" customWidth="1"/>
    <col min="13577" max="13577" width="5.140625" customWidth="1"/>
    <col min="13578" max="13578" width="14.85546875" customWidth="1"/>
    <col min="13579" max="13579" width="16.42578125" customWidth="1"/>
    <col min="13580" max="13580" width="5.140625" customWidth="1"/>
    <col min="13581" max="13581" width="14.85546875" customWidth="1"/>
    <col min="13582" max="13582" width="16.42578125" customWidth="1"/>
    <col min="13583" max="13583" width="5.140625" customWidth="1"/>
    <col min="13584" max="13584" width="14.85546875" customWidth="1"/>
    <col min="13585" max="13585" width="16.42578125" customWidth="1"/>
    <col min="13586" max="13586" width="5.140625" customWidth="1"/>
    <col min="13587" max="13587" width="14.85546875" customWidth="1"/>
    <col min="13588" max="13588" width="16.42578125" customWidth="1"/>
    <col min="13819" max="13819" width="7.140625" customWidth="1"/>
    <col min="13820" max="13827" width="11.42578125" customWidth="1"/>
    <col min="13828" max="13828" width="96.5703125" customWidth="1"/>
    <col min="13829" max="13831" width="18.5703125" customWidth="1"/>
    <col min="13832" max="13832" width="16.42578125" customWidth="1"/>
    <col min="13833" max="13833" width="5.140625" customWidth="1"/>
    <col min="13834" max="13834" width="14.85546875" customWidth="1"/>
    <col min="13835" max="13835" width="16.42578125" customWidth="1"/>
    <col min="13836" max="13836" width="5.140625" customWidth="1"/>
    <col min="13837" max="13837" width="14.85546875" customWidth="1"/>
    <col min="13838" max="13838" width="16.42578125" customWidth="1"/>
    <col min="13839" max="13839" width="5.140625" customWidth="1"/>
    <col min="13840" max="13840" width="14.85546875" customWidth="1"/>
    <col min="13841" max="13841" width="16.42578125" customWidth="1"/>
    <col min="13842" max="13842" width="5.140625" customWidth="1"/>
    <col min="13843" max="13843" width="14.85546875" customWidth="1"/>
    <col min="13844" max="13844" width="16.42578125" customWidth="1"/>
    <col min="14075" max="14075" width="7.140625" customWidth="1"/>
    <col min="14076" max="14083" width="11.42578125" customWidth="1"/>
    <col min="14084" max="14084" width="96.5703125" customWidth="1"/>
    <col min="14085" max="14087" width="18.5703125" customWidth="1"/>
    <col min="14088" max="14088" width="16.42578125" customWidth="1"/>
    <col min="14089" max="14089" width="5.140625" customWidth="1"/>
    <col min="14090" max="14090" width="14.85546875" customWidth="1"/>
    <col min="14091" max="14091" width="16.42578125" customWidth="1"/>
    <col min="14092" max="14092" width="5.140625" customWidth="1"/>
    <col min="14093" max="14093" width="14.85546875" customWidth="1"/>
    <col min="14094" max="14094" width="16.42578125" customWidth="1"/>
    <col min="14095" max="14095" width="5.140625" customWidth="1"/>
    <col min="14096" max="14096" width="14.85546875" customWidth="1"/>
    <col min="14097" max="14097" width="16.42578125" customWidth="1"/>
    <col min="14098" max="14098" width="5.140625" customWidth="1"/>
    <col min="14099" max="14099" width="14.85546875" customWidth="1"/>
    <col min="14100" max="14100" width="16.42578125" customWidth="1"/>
    <col min="14331" max="14331" width="7.140625" customWidth="1"/>
    <col min="14332" max="14339" width="11.42578125" customWidth="1"/>
    <col min="14340" max="14340" width="96.5703125" customWidth="1"/>
    <col min="14341" max="14343" width="18.5703125" customWidth="1"/>
    <col min="14344" max="14344" width="16.42578125" customWidth="1"/>
    <col min="14345" max="14345" width="5.140625" customWidth="1"/>
    <col min="14346" max="14346" width="14.85546875" customWidth="1"/>
    <col min="14347" max="14347" width="16.42578125" customWidth="1"/>
    <col min="14348" max="14348" width="5.140625" customWidth="1"/>
    <col min="14349" max="14349" width="14.85546875" customWidth="1"/>
    <col min="14350" max="14350" width="16.42578125" customWidth="1"/>
    <col min="14351" max="14351" width="5.140625" customWidth="1"/>
    <col min="14352" max="14352" width="14.85546875" customWidth="1"/>
    <col min="14353" max="14353" width="16.42578125" customWidth="1"/>
    <col min="14354" max="14354" width="5.140625" customWidth="1"/>
    <col min="14355" max="14355" width="14.85546875" customWidth="1"/>
    <col min="14356" max="14356" width="16.42578125" customWidth="1"/>
    <col min="14587" max="14587" width="7.140625" customWidth="1"/>
    <col min="14588" max="14595" width="11.42578125" customWidth="1"/>
    <col min="14596" max="14596" width="96.5703125" customWidth="1"/>
    <col min="14597" max="14599" width="18.5703125" customWidth="1"/>
    <col min="14600" max="14600" width="16.42578125" customWidth="1"/>
    <col min="14601" max="14601" width="5.140625" customWidth="1"/>
    <col min="14602" max="14602" width="14.85546875" customWidth="1"/>
    <col min="14603" max="14603" width="16.42578125" customWidth="1"/>
    <col min="14604" max="14604" width="5.140625" customWidth="1"/>
    <col min="14605" max="14605" width="14.85546875" customWidth="1"/>
    <col min="14606" max="14606" width="16.42578125" customWidth="1"/>
    <col min="14607" max="14607" width="5.140625" customWidth="1"/>
    <col min="14608" max="14608" width="14.85546875" customWidth="1"/>
    <col min="14609" max="14609" width="16.42578125" customWidth="1"/>
    <col min="14610" max="14610" width="5.140625" customWidth="1"/>
    <col min="14611" max="14611" width="14.85546875" customWidth="1"/>
    <col min="14612" max="14612" width="16.42578125" customWidth="1"/>
    <col min="14843" max="14843" width="7.140625" customWidth="1"/>
    <col min="14844" max="14851" width="11.42578125" customWidth="1"/>
    <col min="14852" max="14852" width="96.5703125" customWidth="1"/>
    <col min="14853" max="14855" width="18.5703125" customWidth="1"/>
    <col min="14856" max="14856" width="16.42578125" customWidth="1"/>
    <col min="14857" max="14857" width="5.140625" customWidth="1"/>
    <col min="14858" max="14858" width="14.85546875" customWidth="1"/>
    <col min="14859" max="14859" width="16.42578125" customWidth="1"/>
    <col min="14860" max="14860" width="5.140625" customWidth="1"/>
    <col min="14861" max="14861" width="14.85546875" customWidth="1"/>
    <col min="14862" max="14862" width="16.42578125" customWidth="1"/>
    <col min="14863" max="14863" width="5.140625" customWidth="1"/>
    <col min="14864" max="14864" width="14.85546875" customWidth="1"/>
    <col min="14865" max="14865" width="16.42578125" customWidth="1"/>
    <col min="14866" max="14866" width="5.140625" customWidth="1"/>
    <col min="14867" max="14867" width="14.85546875" customWidth="1"/>
    <col min="14868" max="14868" width="16.42578125" customWidth="1"/>
    <col min="15099" max="15099" width="7.140625" customWidth="1"/>
    <col min="15100" max="15107" width="11.42578125" customWidth="1"/>
    <col min="15108" max="15108" width="96.5703125" customWidth="1"/>
    <col min="15109" max="15111" width="18.5703125" customWidth="1"/>
    <col min="15112" max="15112" width="16.42578125" customWidth="1"/>
    <col min="15113" max="15113" width="5.140625" customWidth="1"/>
    <col min="15114" max="15114" width="14.85546875" customWidth="1"/>
    <col min="15115" max="15115" width="16.42578125" customWidth="1"/>
    <col min="15116" max="15116" width="5.140625" customWidth="1"/>
    <col min="15117" max="15117" width="14.85546875" customWidth="1"/>
    <col min="15118" max="15118" width="16.42578125" customWidth="1"/>
    <col min="15119" max="15119" width="5.140625" customWidth="1"/>
    <col min="15120" max="15120" width="14.85546875" customWidth="1"/>
    <col min="15121" max="15121" width="16.42578125" customWidth="1"/>
    <col min="15122" max="15122" width="5.140625" customWidth="1"/>
    <col min="15123" max="15123" width="14.85546875" customWidth="1"/>
    <col min="15124" max="15124" width="16.42578125" customWidth="1"/>
    <col min="15355" max="15355" width="7.140625" customWidth="1"/>
    <col min="15356" max="15363" width="11.42578125" customWidth="1"/>
    <col min="15364" max="15364" width="96.5703125" customWidth="1"/>
    <col min="15365" max="15367" width="18.5703125" customWidth="1"/>
    <col min="15368" max="15368" width="16.42578125" customWidth="1"/>
    <col min="15369" max="15369" width="5.140625" customWidth="1"/>
    <col min="15370" max="15370" width="14.85546875" customWidth="1"/>
    <col min="15371" max="15371" width="16.42578125" customWidth="1"/>
    <col min="15372" max="15372" width="5.140625" customWidth="1"/>
    <col min="15373" max="15373" width="14.85546875" customWidth="1"/>
    <col min="15374" max="15374" width="16.42578125" customWidth="1"/>
    <col min="15375" max="15375" width="5.140625" customWidth="1"/>
    <col min="15376" max="15376" width="14.85546875" customWidth="1"/>
    <col min="15377" max="15377" width="16.42578125" customWidth="1"/>
    <col min="15378" max="15378" width="5.140625" customWidth="1"/>
    <col min="15379" max="15379" width="14.85546875" customWidth="1"/>
    <col min="15380" max="15380" width="16.42578125" customWidth="1"/>
    <col min="15611" max="15611" width="7.140625" customWidth="1"/>
    <col min="15612" max="15619" width="11.42578125" customWidth="1"/>
    <col min="15620" max="15620" width="96.5703125" customWidth="1"/>
    <col min="15621" max="15623" width="18.5703125" customWidth="1"/>
    <col min="15624" max="15624" width="16.42578125" customWidth="1"/>
    <col min="15625" max="15625" width="5.140625" customWidth="1"/>
    <col min="15626" max="15626" width="14.85546875" customWidth="1"/>
    <col min="15627" max="15627" width="16.42578125" customWidth="1"/>
    <col min="15628" max="15628" width="5.140625" customWidth="1"/>
    <col min="15629" max="15629" width="14.85546875" customWidth="1"/>
    <col min="15630" max="15630" width="16.42578125" customWidth="1"/>
    <col min="15631" max="15631" width="5.140625" customWidth="1"/>
    <col min="15632" max="15632" width="14.85546875" customWidth="1"/>
    <col min="15633" max="15633" width="16.42578125" customWidth="1"/>
    <col min="15634" max="15634" width="5.140625" customWidth="1"/>
    <col min="15635" max="15635" width="14.85546875" customWidth="1"/>
    <col min="15636" max="15636" width="16.42578125" customWidth="1"/>
    <col min="15867" max="15867" width="7.140625" customWidth="1"/>
    <col min="15868" max="15875" width="11.42578125" customWidth="1"/>
    <col min="15876" max="15876" width="96.5703125" customWidth="1"/>
    <col min="15877" max="15879" width="18.5703125" customWidth="1"/>
    <col min="15880" max="15880" width="16.42578125" customWidth="1"/>
    <col min="15881" max="15881" width="5.140625" customWidth="1"/>
    <col min="15882" max="15882" width="14.85546875" customWidth="1"/>
    <col min="15883" max="15883" width="16.42578125" customWidth="1"/>
    <col min="15884" max="15884" width="5.140625" customWidth="1"/>
    <col min="15885" max="15885" width="14.85546875" customWidth="1"/>
    <col min="15886" max="15886" width="16.42578125" customWidth="1"/>
    <col min="15887" max="15887" width="5.140625" customWidth="1"/>
    <col min="15888" max="15888" width="14.85546875" customWidth="1"/>
    <col min="15889" max="15889" width="16.42578125" customWidth="1"/>
    <col min="15890" max="15890" width="5.140625" customWidth="1"/>
    <col min="15891" max="15891" width="14.85546875" customWidth="1"/>
    <col min="15892" max="15892" width="16.42578125" customWidth="1"/>
    <col min="16123" max="16123" width="7.140625" customWidth="1"/>
    <col min="16124" max="16131" width="11.42578125" customWidth="1"/>
    <col min="16132" max="16132" width="96.5703125" customWidth="1"/>
    <col min="16133" max="16135" width="18.5703125" customWidth="1"/>
    <col min="16136" max="16136" width="16.42578125" customWidth="1"/>
    <col min="16137" max="16137" width="5.140625" customWidth="1"/>
    <col min="16138" max="16138" width="14.85546875" customWidth="1"/>
    <col min="16139" max="16139" width="16.42578125" customWidth="1"/>
    <col min="16140" max="16140" width="5.140625" customWidth="1"/>
    <col min="16141" max="16141" width="14.85546875" customWidth="1"/>
    <col min="16142" max="16142" width="16.42578125" customWidth="1"/>
    <col min="16143" max="16143" width="5.140625" customWidth="1"/>
    <col min="16144" max="16144" width="14.85546875" customWidth="1"/>
    <col min="16145" max="16145" width="16.42578125" customWidth="1"/>
    <col min="16146" max="16146" width="5.140625" customWidth="1"/>
    <col min="16147" max="16147" width="14.85546875" customWidth="1"/>
    <col min="16148" max="16148" width="16.42578125" customWidth="1"/>
  </cols>
  <sheetData>
    <row r="1" spans="1:20" ht="15.75" x14ac:dyDescent="0.25">
      <c r="A1" s="306" t="s">
        <v>1273</v>
      </c>
      <c r="B1" s="306"/>
      <c r="C1" s="306"/>
      <c r="D1" s="306"/>
      <c r="E1" s="306"/>
      <c r="F1" s="306"/>
      <c r="G1" s="306"/>
      <c r="H1" s="306"/>
      <c r="I1" s="306"/>
      <c r="J1" s="306"/>
      <c r="K1" s="306"/>
      <c r="L1" s="306"/>
      <c r="M1" s="306"/>
      <c r="N1" s="306"/>
      <c r="O1" s="306"/>
      <c r="P1" s="306"/>
      <c r="Q1" s="306"/>
      <c r="R1" s="306"/>
      <c r="S1" s="306"/>
      <c r="T1" s="306"/>
    </row>
    <row r="2" spans="1:20" ht="15.75" x14ac:dyDescent="0.25">
      <c r="A2" s="306" t="s">
        <v>1274</v>
      </c>
      <c r="B2" s="306"/>
      <c r="C2" s="306"/>
      <c r="D2" s="306"/>
      <c r="E2" s="306"/>
      <c r="F2" s="306"/>
      <c r="G2" s="306"/>
      <c r="H2" s="306"/>
      <c r="I2" s="306"/>
      <c r="J2" s="306"/>
      <c r="K2" s="306"/>
      <c r="L2" s="306"/>
      <c r="M2" s="306"/>
      <c r="N2" s="306"/>
      <c r="O2" s="306"/>
      <c r="P2" s="306"/>
      <c r="Q2" s="306"/>
      <c r="R2" s="306"/>
      <c r="S2" s="306"/>
      <c r="T2" s="306"/>
    </row>
    <row r="3" spans="1:20" s="4" customFormat="1" ht="19.5" thickBot="1" x14ac:dyDescent="0.35">
      <c r="A3" s="2"/>
      <c r="B3" s="2"/>
      <c r="C3" s="2"/>
      <c r="D3" s="2"/>
      <c r="E3" s="2"/>
      <c r="F3" s="2"/>
      <c r="G3" s="2"/>
      <c r="H3" s="2"/>
      <c r="I3" s="2"/>
      <c r="J3" s="2"/>
      <c r="K3" s="2"/>
      <c r="L3" s="2"/>
      <c r="M3" s="3"/>
      <c r="N3" s="3"/>
      <c r="O3" s="93"/>
      <c r="R3" s="93"/>
      <c r="T3" s="3"/>
    </row>
    <row r="4" spans="1:20" ht="26.1" customHeight="1" x14ac:dyDescent="0.25">
      <c r="A4" s="307" t="s">
        <v>1</v>
      </c>
      <c r="B4" s="310" t="s">
        <v>2</v>
      </c>
      <c r="C4" s="313" t="s">
        <v>3</v>
      </c>
      <c r="D4" s="314"/>
      <c r="E4" s="5"/>
      <c r="F4" s="6"/>
      <c r="G4" s="6"/>
      <c r="H4" s="6"/>
      <c r="I4" s="7"/>
      <c r="J4" s="319" t="s">
        <v>0</v>
      </c>
      <c r="K4" s="319" t="s">
        <v>1268</v>
      </c>
      <c r="L4" s="319" t="s">
        <v>4</v>
      </c>
      <c r="M4" s="319" t="s">
        <v>5</v>
      </c>
      <c r="N4" s="319" t="s">
        <v>1269</v>
      </c>
      <c r="O4" s="322" t="s">
        <v>896</v>
      </c>
      <c r="P4" s="319" t="s">
        <v>1272</v>
      </c>
      <c r="Q4" s="325" t="s">
        <v>1263</v>
      </c>
      <c r="R4" s="322" t="s">
        <v>896</v>
      </c>
      <c r="S4" s="319" t="s">
        <v>1271</v>
      </c>
      <c r="T4" s="325" t="s">
        <v>1270</v>
      </c>
    </row>
    <row r="5" spans="1:20" ht="26.1" customHeight="1" x14ac:dyDescent="0.25">
      <c r="A5" s="308"/>
      <c r="B5" s="311"/>
      <c r="C5" s="315"/>
      <c r="D5" s="316"/>
      <c r="E5" s="8"/>
      <c r="F5" s="9"/>
      <c r="G5" s="9"/>
      <c r="H5" s="9"/>
      <c r="I5" s="10"/>
      <c r="J5" s="320"/>
      <c r="K5" s="320"/>
      <c r="L5" s="320"/>
      <c r="M5" s="320"/>
      <c r="N5" s="320"/>
      <c r="O5" s="323"/>
      <c r="P5" s="320"/>
      <c r="Q5" s="326"/>
      <c r="R5" s="323"/>
      <c r="S5" s="320"/>
      <c r="T5" s="326"/>
    </row>
    <row r="6" spans="1:20" ht="26.1" customHeight="1" thickBot="1" x14ac:dyDescent="0.3">
      <c r="A6" s="309"/>
      <c r="B6" s="312"/>
      <c r="C6" s="317"/>
      <c r="D6" s="318"/>
      <c r="E6" s="11"/>
      <c r="F6" s="12"/>
      <c r="G6" s="12"/>
      <c r="H6" s="12"/>
      <c r="I6" s="13"/>
      <c r="J6" s="321"/>
      <c r="K6" s="321"/>
      <c r="L6" s="321"/>
      <c r="M6" s="321"/>
      <c r="N6" s="321"/>
      <c r="O6" s="324"/>
      <c r="P6" s="321"/>
      <c r="Q6" s="327"/>
      <c r="R6" s="324"/>
      <c r="S6" s="321"/>
      <c r="T6" s="327"/>
    </row>
    <row r="7" spans="1:20" s="23" customFormat="1" ht="19.5" customHeight="1" x14ac:dyDescent="0.25">
      <c r="A7" s="14"/>
      <c r="B7" s="15">
        <v>1</v>
      </c>
      <c r="C7" s="16"/>
      <c r="D7" s="17"/>
      <c r="E7" s="18"/>
      <c r="F7" s="19"/>
      <c r="G7" s="19"/>
      <c r="H7" s="19"/>
      <c r="I7" s="19"/>
      <c r="J7" s="20" t="s">
        <v>6</v>
      </c>
      <c r="K7" s="21"/>
      <c r="L7" s="21"/>
      <c r="M7" s="22"/>
      <c r="N7" s="22"/>
      <c r="O7" s="94"/>
      <c r="P7" s="95"/>
      <c r="Q7" s="95"/>
      <c r="R7" s="94"/>
      <c r="S7" s="95"/>
      <c r="T7" s="95"/>
    </row>
    <row r="8" spans="1:20" s="30" customFormat="1" ht="19.5" customHeight="1" x14ac:dyDescent="0.25">
      <c r="A8" s="24" t="s">
        <v>7</v>
      </c>
      <c r="B8" s="25">
        <v>1</v>
      </c>
      <c r="C8" s="26">
        <v>1</v>
      </c>
      <c r="D8" s="26"/>
      <c r="E8" s="26"/>
      <c r="F8" s="27"/>
      <c r="G8" s="27"/>
      <c r="H8" s="27"/>
      <c r="I8" s="27"/>
      <c r="J8" s="28" t="s">
        <v>8</v>
      </c>
      <c r="K8" s="29">
        <v>138780.19000000003</v>
      </c>
      <c r="L8" s="29">
        <v>17155.510000000002</v>
      </c>
      <c r="M8" s="29">
        <v>30719.02</v>
      </c>
      <c r="N8" s="29">
        <v>186654.72</v>
      </c>
      <c r="O8" s="96"/>
      <c r="P8" s="29">
        <v>5599.55</v>
      </c>
      <c r="Q8" s="29">
        <v>192254.27</v>
      </c>
      <c r="R8" s="96"/>
      <c r="S8" s="29">
        <v>6178.04</v>
      </c>
      <c r="T8" s="29">
        <v>198983.08000000002</v>
      </c>
    </row>
    <row r="9" spans="1:20" s="30" customFormat="1" ht="19.5" customHeight="1" x14ac:dyDescent="0.25">
      <c r="A9" s="31">
        <v>1</v>
      </c>
      <c r="B9" s="32">
        <v>1</v>
      </c>
      <c r="C9" s="33">
        <v>1</v>
      </c>
      <c r="D9" s="33">
        <v>1</v>
      </c>
      <c r="E9" s="34"/>
      <c r="F9" s="35"/>
      <c r="G9" s="35"/>
      <c r="H9" s="35"/>
      <c r="I9" s="35"/>
      <c r="J9" s="36" t="s">
        <v>9</v>
      </c>
      <c r="K9" s="37">
        <v>0</v>
      </c>
      <c r="L9" s="37">
        <v>0</v>
      </c>
      <c r="M9" s="37">
        <v>0</v>
      </c>
      <c r="N9" s="37">
        <v>0</v>
      </c>
      <c r="O9" s="97"/>
      <c r="P9" s="37">
        <v>0</v>
      </c>
      <c r="Q9" s="37">
        <v>0</v>
      </c>
      <c r="R9" s="97"/>
      <c r="S9" s="37">
        <v>0</v>
      </c>
      <c r="T9" s="37">
        <v>0</v>
      </c>
    </row>
    <row r="10" spans="1:20" s="30" customFormat="1" ht="19.5" customHeight="1" x14ac:dyDescent="0.25">
      <c r="A10" s="123" t="s">
        <v>10</v>
      </c>
      <c r="B10" s="124">
        <v>1</v>
      </c>
      <c r="C10" s="125">
        <v>1</v>
      </c>
      <c r="D10" s="125">
        <v>1</v>
      </c>
      <c r="E10" s="126">
        <v>1</v>
      </c>
      <c r="F10" s="131"/>
      <c r="G10" s="131"/>
      <c r="H10" s="131"/>
      <c r="I10" s="131"/>
      <c r="J10" s="128" t="s">
        <v>11</v>
      </c>
      <c r="K10" s="132">
        <v>0</v>
      </c>
      <c r="L10" s="132">
        <v>0</v>
      </c>
      <c r="M10" s="132">
        <v>0</v>
      </c>
      <c r="N10" s="132">
        <v>0</v>
      </c>
      <c r="O10" s="133"/>
      <c r="P10" s="132">
        <v>0</v>
      </c>
      <c r="Q10" s="132">
        <v>0</v>
      </c>
      <c r="R10" s="133"/>
      <c r="S10" s="132">
        <v>0</v>
      </c>
      <c r="T10" s="132">
        <v>0</v>
      </c>
    </row>
    <row r="11" spans="1:20" ht="15.75" x14ac:dyDescent="0.25">
      <c r="A11" s="45">
        <v>1</v>
      </c>
      <c r="B11" s="46">
        <v>1</v>
      </c>
      <c r="C11" s="47">
        <v>1</v>
      </c>
      <c r="D11" s="47">
        <v>1</v>
      </c>
      <c r="E11" s="48">
        <v>1</v>
      </c>
      <c r="F11" s="42">
        <v>1</v>
      </c>
      <c r="G11" s="42"/>
      <c r="H11" s="42"/>
      <c r="I11" s="42"/>
      <c r="J11" s="49" t="s">
        <v>12</v>
      </c>
      <c r="K11" s="50">
        <v>0</v>
      </c>
      <c r="L11" s="50">
        <v>0</v>
      </c>
      <c r="M11" s="50">
        <v>0</v>
      </c>
      <c r="N11" s="50">
        <v>0</v>
      </c>
      <c r="O11" s="101">
        <v>0.03</v>
      </c>
      <c r="P11" s="50">
        <v>0</v>
      </c>
      <c r="Q11" s="50">
        <v>0</v>
      </c>
      <c r="R11" s="99">
        <v>3.5000000000000003E-2</v>
      </c>
      <c r="S11" s="50">
        <v>0</v>
      </c>
      <c r="T11" s="50">
        <v>0</v>
      </c>
    </row>
    <row r="12" spans="1:20" ht="15.75" x14ac:dyDescent="0.25">
      <c r="A12" s="45">
        <v>2</v>
      </c>
      <c r="B12" s="46">
        <v>1</v>
      </c>
      <c r="C12" s="47">
        <v>1</v>
      </c>
      <c r="D12" s="47">
        <v>1</v>
      </c>
      <c r="E12" s="48">
        <v>1</v>
      </c>
      <c r="F12" s="42">
        <v>2</v>
      </c>
      <c r="G12" s="42"/>
      <c r="H12" s="42"/>
      <c r="I12" s="42"/>
      <c r="J12" s="49" t="s">
        <v>13</v>
      </c>
      <c r="K12" s="50">
        <v>0</v>
      </c>
      <c r="L12" s="50">
        <v>0</v>
      </c>
      <c r="M12" s="50">
        <v>0</v>
      </c>
      <c r="N12" s="50">
        <v>0</v>
      </c>
      <c r="O12" s="101">
        <v>0.03</v>
      </c>
      <c r="P12" s="50">
        <v>0</v>
      </c>
      <c r="Q12" s="50">
        <v>0</v>
      </c>
      <c r="R12" s="99">
        <v>3.5000000000000003E-2</v>
      </c>
      <c r="S12" s="50">
        <v>0</v>
      </c>
      <c r="T12" s="50">
        <v>0</v>
      </c>
    </row>
    <row r="13" spans="1:20" ht="15.75" x14ac:dyDescent="0.25">
      <c r="A13" s="45">
        <v>3</v>
      </c>
      <c r="B13" s="46">
        <v>1</v>
      </c>
      <c r="C13" s="47">
        <v>1</v>
      </c>
      <c r="D13" s="47">
        <v>1</v>
      </c>
      <c r="E13" s="48">
        <v>1</v>
      </c>
      <c r="F13" s="42">
        <v>3</v>
      </c>
      <c r="G13" s="42"/>
      <c r="H13" s="42"/>
      <c r="I13" s="42"/>
      <c r="J13" s="49" t="s">
        <v>14</v>
      </c>
      <c r="K13" s="50">
        <v>0</v>
      </c>
      <c r="L13" s="50">
        <v>0</v>
      </c>
      <c r="M13" s="50">
        <v>0</v>
      </c>
      <c r="N13" s="50">
        <v>0</v>
      </c>
      <c r="O13" s="101">
        <v>0.03</v>
      </c>
      <c r="P13" s="50">
        <v>0</v>
      </c>
      <c r="Q13" s="50">
        <v>0</v>
      </c>
      <c r="R13" s="99">
        <v>3.5000000000000003E-2</v>
      </c>
      <c r="S13" s="50">
        <v>0</v>
      </c>
      <c r="T13" s="50">
        <v>0</v>
      </c>
    </row>
    <row r="14" spans="1:20" ht="15.75" x14ac:dyDescent="0.25">
      <c r="A14" s="45">
        <v>4</v>
      </c>
      <c r="B14" s="46">
        <v>1</v>
      </c>
      <c r="C14" s="47">
        <v>1</v>
      </c>
      <c r="D14" s="47">
        <v>1</v>
      </c>
      <c r="E14" s="48">
        <v>1</v>
      </c>
      <c r="F14" s="42">
        <v>4</v>
      </c>
      <c r="G14" s="42"/>
      <c r="H14" s="42"/>
      <c r="I14" s="42"/>
      <c r="J14" s="49" t="s">
        <v>15</v>
      </c>
      <c r="K14" s="50">
        <v>0</v>
      </c>
      <c r="L14" s="50">
        <v>0</v>
      </c>
      <c r="M14" s="50">
        <v>0</v>
      </c>
      <c r="N14" s="50">
        <v>0</v>
      </c>
      <c r="O14" s="101">
        <v>0.03</v>
      </c>
      <c r="P14" s="50">
        <v>0</v>
      </c>
      <c r="Q14" s="50">
        <v>0</v>
      </c>
      <c r="R14" s="99">
        <v>3.5000000000000003E-2</v>
      </c>
      <c r="S14" s="50">
        <v>0</v>
      </c>
      <c r="T14" s="50">
        <v>0</v>
      </c>
    </row>
    <row r="15" spans="1:20" ht="15.75" x14ac:dyDescent="0.25">
      <c r="A15" s="45">
        <v>5</v>
      </c>
      <c r="B15" s="46">
        <v>1</v>
      </c>
      <c r="C15" s="47">
        <v>1</v>
      </c>
      <c r="D15" s="47">
        <v>1</v>
      </c>
      <c r="E15" s="48">
        <v>1</v>
      </c>
      <c r="F15" s="42">
        <v>5</v>
      </c>
      <c r="G15" s="42"/>
      <c r="H15" s="42"/>
      <c r="I15" s="42"/>
      <c r="J15" s="49" t="s">
        <v>16</v>
      </c>
      <c r="K15" s="50">
        <v>0</v>
      </c>
      <c r="L15" s="50">
        <v>0</v>
      </c>
      <c r="M15" s="50">
        <v>0</v>
      </c>
      <c r="N15" s="50">
        <v>0</v>
      </c>
      <c r="O15" s="101">
        <v>0.03</v>
      </c>
      <c r="P15" s="50">
        <v>0</v>
      </c>
      <c r="Q15" s="50">
        <v>0</v>
      </c>
      <c r="R15" s="99">
        <v>3.5000000000000003E-2</v>
      </c>
      <c r="S15" s="50">
        <v>0</v>
      </c>
      <c r="T15" s="50">
        <v>0</v>
      </c>
    </row>
    <row r="16" spans="1:20" ht="15.75" x14ac:dyDescent="0.25">
      <c r="A16" s="45">
        <v>6</v>
      </c>
      <c r="B16" s="46">
        <v>1</v>
      </c>
      <c r="C16" s="47">
        <v>1</v>
      </c>
      <c r="D16" s="47">
        <v>1</v>
      </c>
      <c r="E16" s="48">
        <v>1</v>
      </c>
      <c r="F16" s="42">
        <v>6</v>
      </c>
      <c r="G16" s="42"/>
      <c r="H16" s="42"/>
      <c r="I16" s="42"/>
      <c r="J16" s="49" t="s">
        <v>17</v>
      </c>
      <c r="K16" s="50">
        <v>0</v>
      </c>
      <c r="L16" s="50">
        <v>0</v>
      </c>
      <c r="M16" s="50">
        <v>0</v>
      </c>
      <c r="N16" s="50">
        <v>0</v>
      </c>
      <c r="O16" s="101">
        <v>0.03</v>
      </c>
      <c r="P16" s="50">
        <v>0</v>
      </c>
      <c r="Q16" s="50">
        <v>0</v>
      </c>
      <c r="R16" s="99">
        <v>3.5000000000000003E-2</v>
      </c>
      <c r="S16" s="50">
        <v>0</v>
      </c>
      <c r="T16" s="50">
        <v>0</v>
      </c>
    </row>
    <row r="17" spans="1:20" ht="15.75" x14ac:dyDescent="0.25">
      <c r="A17" s="45">
        <v>7</v>
      </c>
      <c r="B17" s="46">
        <v>1</v>
      </c>
      <c r="C17" s="47">
        <v>1</v>
      </c>
      <c r="D17" s="47">
        <v>1</v>
      </c>
      <c r="E17" s="48">
        <v>1</v>
      </c>
      <c r="F17" s="42">
        <v>7</v>
      </c>
      <c r="G17" s="42"/>
      <c r="H17" s="42"/>
      <c r="I17" s="42"/>
      <c r="J17" s="49" t="s">
        <v>18</v>
      </c>
      <c r="K17" s="50">
        <v>0</v>
      </c>
      <c r="L17" s="50">
        <v>0</v>
      </c>
      <c r="M17" s="50">
        <v>0</v>
      </c>
      <c r="N17" s="50">
        <v>0</v>
      </c>
      <c r="O17" s="101">
        <v>0.03</v>
      </c>
      <c r="P17" s="50">
        <v>0</v>
      </c>
      <c r="Q17" s="50">
        <v>0</v>
      </c>
      <c r="R17" s="99">
        <v>3.5000000000000003E-2</v>
      </c>
      <c r="S17" s="50">
        <v>0</v>
      </c>
      <c r="T17" s="50">
        <v>0</v>
      </c>
    </row>
    <row r="18" spans="1:20" ht="15.75" x14ac:dyDescent="0.25">
      <c r="A18" s="45">
        <v>8</v>
      </c>
      <c r="B18" s="46">
        <v>1</v>
      </c>
      <c r="C18" s="110">
        <v>1</v>
      </c>
      <c r="D18" s="110">
        <v>1</v>
      </c>
      <c r="E18" s="48">
        <v>1</v>
      </c>
      <c r="F18" s="42">
        <v>8</v>
      </c>
      <c r="G18" s="42"/>
      <c r="H18" s="42"/>
      <c r="I18" s="42"/>
      <c r="J18" s="49" t="s">
        <v>19</v>
      </c>
      <c r="K18" s="50">
        <v>0</v>
      </c>
      <c r="L18" s="50">
        <v>0</v>
      </c>
      <c r="M18" s="50">
        <v>0</v>
      </c>
      <c r="N18" s="50">
        <v>0</v>
      </c>
      <c r="O18" s="101">
        <v>0.03</v>
      </c>
      <c r="P18" s="50">
        <v>0</v>
      </c>
      <c r="Q18" s="50">
        <v>0</v>
      </c>
      <c r="R18" s="99">
        <v>3.5000000000000003E-2</v>
      </c>
      <c r="S18" s="50">
        <v>0</v>
      </c>
      <c r="T18" s="50">
        <v>0</v>
      </c>
    </row>
    <row r="19" spans="1:20" ht="15.75" x14ac:dyDescent="0.25">
      <c r="A19" s="45">
        <v>9</v>
      </c>
      <c r="B19" s="46">
        <v>1</v>
      </c>
      <c r="C19" s="47">
        <v>1</v>
      </c>
      <c r="D19" s="47">
        <v>1</v>
      </c>
      <c r="E19" s="48">
        <v>1</v>
      </c>
      <c r="F19" s="42">
        <v>9</v>
      </c>
      <c r="G19" s="42"/>
      <c r="H19" s="42"/>
      <c r="I19" s="42"/>
      <c r="J19" s="49" t="s">
        <v>20</v>
      </c>
      <c r="K19" s="50">
        <v>0</v>
      </c>
      <c r="L19" s="50">
        <v>0</v>
      </c>
      <c r="M19" s="50">
        <v>0</v>
      </c>
      <c r="N19" s="50">
        <v>0</v>
      </c>
      <c r="O19" s="101">
        <v>0.03</v>
      </c>
      <c r="P19" s="50">
        <v>0</v>
      </c>
      <c r="Q19" s="50">
        <v>0</v>
      </c>
      <c r="R19" s="99">
        <v>3.5000000000000003E-2</v>
      </c>
      <c r="S19" s="50">
        <v>0</v>
      </c>
      <c r="T19" s="50">
        <v>0</v>
      </c>
    </row>
    <row r="20" spans="1:20" ht="15.75" x14ac:dyDescent="0.25">
      <c r="A20" s="45">
        <v>10</v>
      </c>
      <c r="B20" s="46">
        <v>1</v>
      </c>
      <c r="C20" s="47">
        <v>1</v>
      </c>
      <c r="D20" s="47">
        <v>1</v>
      </c>
      <c r="E20" s="48">
        <v>1</v>
      </c>
      <c r="F20" s="42">
        <v>10</v>
      </c>
      <c r="G20" s="42"/>
      <c r="H20" s="42"/>
      <c r="I20" s="42"/>
      <c r="J20" s="49" t="s">
        <v>21</v>
      </c>
      <c r="K20" s="50">
        <v>0</v>
      </c>
      <c r="L20" s="50">
        <v>0</v>
      </c>
      <c r="M20" s="50">
        <v>0</v>
      </c>
      <c r="N20" s="50">
        <v>0</v>
      </c>
      <c r="O20" s="101">
        <v>0.03</v>
      </c>
      <c r="P20" s="50">
        <v>0</v>
      </c>
      <c r="Q20" s="50">
        <v>0</v>
      </c>
      <c r="R20" s="99">
        <v>3.5000000000000003E-2</v>
      </c>
      <c r="S20" s="50">
        <v>0</v>
      </c>
      <c r="T20" s="50">
        <v>0</v>
      </c>
    </row>
    <row r="21" spans="1:20" ht="15.75" x14ac:dyDescent="0.25">
      <c r="A21" s="123" t="s">
        <v>22</v>
      </c>
      <c r="B21" s="124">
        <v>1</v>
      </c>
      <c r="C21" s="125">
        <v>1</v>
      </c>
      <c r="D21" s="125">
        <v>1</v>
      </c>
      <c r="E21" s="126">
        <v>2</v>
      </c>
      <c r="F21" s="131"/>
      <c r="G21" s="131"/>
      <c r="H21" s="131"/>
      <c r="I21" s="131"/>
      <c r="J21" s="128" t="s">
        <v>23</v>
      </c>
      <c r="K21" s="132">
        <v>0</v>
      </c>
      <c r="L21" s="132">
        <v>0</v>
      </c>
      <c r="M21" s="132">
        <v>0</v>
      </c>
      <c r="N21" s="132">
        <v>0</v>
      </c>
      <c r="O21" s="134"/>
      <c r="P21" s="132">
        <v>0</v>
      </c>
      <c r="Q21" s="132">
        <v>0</v>
      </c>
      <c r="R21" s="135"/>
      <c r="S21" s="132">
        <v>0</v>
      </c>
      <c r="T21" s="132">
        <v>0</v>
      </c>
    </row>
    <row r="22" spans="1:20" ht="15.75" x14ac:dyDescent="0.25">
      <c r="A22" s="45">
        <v>1</v>
      </c>
      <c r="B22" s="46">
        <v>1</v>
      </c>
      <c r="C22" s="47">
        <v>1</v>
      </c>
      <c r="D22" s="47">
        <v>1</v>
      </c>
      <c r="E22" s="48">
        <v>2</v>
      </c>
      <c r="F22" s="42">
        <v>1</v>
      </c>
      <c r="G22" s="42"/>
      <c r="H22" s="42"/>
      <c r="I22" s="42"/>
      <c r="J22" s="49" t="s">
        <v>24</v>
      </c>
      <c r="K22" s="50">
        <v>0</v>
      </c>
      <c r="L22" s="50">
        <v>0</v>
      </c>
      <c r="M22" s="50">
        <v>0</v>
      </c>
      <c r="N22" s="50">
        <v>0</v>
      </c>
      <c r="O22" s="101">
        <v>0.03</v>
      </c>
      <c r="P22" s="50">
        <v>0</v>
      </c>
      <c r="Q22" s="50">
        <v>0</v>
      </c>
      <c r="R22" s="99">
        <v>3.5000000000000003E-2</v>
      </c>
      <c r="S22" s="50">
        <v>0</v>
      </c>
      <c r="T22" s="50">
        <v>0</v>
      </c>
    </row>
    <row r="23" spans="1:20" ht="15.75" x14ac:dyDescent="0.25">
      <c r="A23" s="45">
        <v>2</v>
      </c>
      <c r="B23" s="46">
        <v>1</v>
      </c>
      <c r="C23" s="47">
        <v>1</v>
      </c>
      <c r="D23" s="47">
        <v>1</v>
      </c>
      <c r="E23" s="48">
        <v>2</v>
      </c>
      <c r="F23" s="42">
        <v>2</v>
      </c>
      <c r="G23" s="42"/>
      <c r="H23" s="42"/>
      <c r="I23" s="42"/>
      <c r="J23" s="49" t="s">
        <v>25</v>
      </c>
      <c r="K23" s="50">
        <v>0</v>
      </c>
      <c r="L23" s="50">
        <v>0</v>
      </c>
      <c r="M23" s="50">
        <v>0</v>
      </c>
      <c r="N23" s="50">
        <v>0</v>
      </c>
      <c r="O23" s="101">
        <v>0.03</v>
      </c>
      <c r="P23" s="50">
        <v>0</v>
      </c>
      <c r="Q23" s="50">
        <v>0</v>
      </c>
      <c r="R23" s="99">
        <v>3.5000000000000003E-2</v>
      </c>
      <c r="S23" s="50">
        <v>0</v>
      </c>
      <c r="T23" s="50">
        <v>0</v>
      </c>
    </row>
    <row r="24" spans="1:20" ht="15.75" x14ac:dyDescent="0.25">
      <c r="A24" s="45">
        <v>3</v>
      </c>
      <c r="B24" s="46">
        <v>1</v>
      </c>
      <c r="C24" s="47">
        <v>1</v>
      </c>
      <c r="D24" s="47">
        <v>1</v>
      </c>
      <c r="E24" s="48">
        <v>2</v>
      </c>
      <c r="F24" s="42">
        <v>3</v>
      </c>
      <c r="G24" s="42"/>
      <c r="H24" s="42"/>
      <c r="I24" s="42"/>
      <c r="J24" s="49" t="s">
        <v>26</v>
      </c>
      <c r="K24" s="50">
        <v>0</v>
      </c>
      <c r="L24" s="50">
        <v>0</v>
      </c>
      <c r="M24" s="50">
        <v>0</v>
      </c>
      <c r="N24" s="50">
        <v>0</v>
      </c>
      <c r="O24" s="101">
        <v>0.03</v>
      </c>
      <c r="P24" s="50">
        <v>0</v>
      </c>
      <c r="Q24" s="50">
        <v>0</v>
      </c>
      <c r="R24" s="99">
        <v>3.5000000000000003E-2</v>
      </c>
      <c r="S24" s="50">
        <v>0</v>
      </c>
      <c r="T24" s="50">
        <v>0</v>
      </c>
    </row>
    <row r="25" spans="1:20" ht="15.75" x14ac:dyDescent="0.25">
      <c r="A25" s="45"/>
      <c r="B25" s="46">
        <v>1</v>
      </c>
      <c r="C25" s="47">
        <v>1</v>
      </c>
      <c r="D25" s="47">
        <v>1</v>
      </c>
      <c r="E25" s="48">
        <v>2</v>
      </c>
      <c r="F25" s="42">
        <v>4</v>
      </c>
      <c r="G25" s="42"/>
      <c r="H25" s="42"/>
      <c r="I25" s="42"/>
      <c r="J25" s="49" t="s">
        <v>27</v>
      </c>
      <c r="K25" s="50">
        <v>0</v>
      </c>
      <c r="L25" s="50">
        <v>0</v>
      </c>
      <c r="M25" s="50">
        <v>0</v>
      </c>
      <c r="N25" s="50">
        <v>0</v>
      </c>
      <c r="O25" s="101">
        <v>0.03</v>
      </c>
      <c r="P25" s="50">
        <v>0</v>
      </c>
      <c r="Q25" s="50">
        <v>0</v>
      </c>
      <c r="R25" s="99">
        <v>3.5000000000000003E-2</v>
      </c>
      <c r="S25" s="50">
        <v>0</v>
      </c>
      <c r="T25" s="50">
        <v>0</v>
      </c>
    </row>
    <row r="26" spans="1:20" ht="15.75" x14ac:dyDescent="0.25">
      <c r="A26" s="51">
        <v>2</v>
      </c>
      <c r="B26" s="32">
        <v>1</v>
      </c>
      <c r="C26" s="33">
        <v>1</v>
      </c>
      <c r="D26" s="33">
        <v>2</v>
      </c>
      <c r="E26" s="52"/>
      <c r="F26" s="35"/>
      <c r="G26" s="35"/>
      <c r="H26" s="35"/>
      <c r="I26" s="35"/>
      <c r="J26" s="36" t="s">
        <v>28</v>
      </c>
      <c r="K26" s="37">
        <v>71493.330000000016</v>
      </c>
      <c r="L26" s="37">
        <v>4790.1200000000008</v>
      </c>
      <c r="M26" s="37">
        <v>6188.41</v>
      </c>
      <c r="N26" s="37">
        <v>82471.86</v>
      </c>
      <c r="O26" s="102"/>
      <c r="P26" s="37">
        <v>2474.1099999999997</v>
      </c>
      <c r="Q26" s="37">
        <v>84945.97</v>
      </c>
      <c r="R26" s="97"/>
      <c r="S26" s="37">
        <v>2973.0699999999997</v>
      </c>
      <c r="T26" s="37">
        <v>87919.040000000008</v>
      </c>
    </row>
    <row r="27" spans="1:20" ht="15.75" x14ac:dyDescent="0.25">
      <c r="A27" s="136" t="s">
        <v>10</v>
      </c>
      <c r="B27" s="124">
        <v>1</v>
      </c>
      <c r="C27" s="125">
        <v>1</v>
      </c>
      <c r="D27" s="125">
        <v>2</v>
      </c>
      <c r="E27" s="126">
        <v>1</v>
      </c>
      <c r="F27" s="131"/>
      <c r="G27" s="131"/>
      <c r="H27" s="131"/>
      <c r="I27" s="131"/>
      <c r="J27" s="128" t="s">
        <v>29</v>
      </c>
      <c r="K27" s="132">
        <v>71493.330000000016</v>
      </c>
      <c r="L27" s="132">
        <v>4790.1200000000008</v>
      </c>
      <c r="M27" s="132">
        <v>6188.41</v>
      </c>
      <c r="N27" s="132">
        <v>82471.86</v>
      </c>
      <c r="O27" s="137"/>
      <c r="P27" s="132">
        <v>2474.1099999999997</v>
      </c>
      <c r="Q27" s="132">
        <v>84945.97</v>
      </c>
      <c r="R27" s="133"/>
      <c r="S27" s="132">
        <v>2973.0699999999997</v>
      </c>
      <c r="T27" s="132">
        <v>87919.040000000008</v>
      </c>
    </row>
    <row r="28" spans="1:20" ht="15.75" x14ac:dyDescent="0.25">
      <c r="A28" s="54">
        <v>1</v>
      </c>
      <c r="B28" s="39">
        <v>1</v>
      </c>
      <c r="C28" s="40">
        <v>1</v>
      </c>
      <c r="D28" s="40">
        <v>2</v>
      </c>
      <c r="E28" s="41">
        <v>1</v>
      </c>
      <c r="F28" s="55">
        <v>1</v>
      </c>
      <c r="G28" s="42"/>
      <c r="H28" s="42"/>
      <c r="I28" s="42"/>
      <c r="J28" s="43" t="s">
        <v>30</v>
      </c>
      <c r="K28" s="44">
        <v>1247.76</v>
      </c>
      <c r="L28" s="44">
        <v>1552.83</v>
      </c>
      <c r="M28" s="44">
        <v>3105.66</v>
      </c>
      <c r="N28" s="44">
        <v>5906.25</v>
      </c>
      <c r="O28" s="104"/>
      <c r="P28" s="44">
        <v>177.18</v>
      </c>
      <c r="Q28" s="44">
        <v>6083.43</v>
      </c>
      <c r="R28" s="98"/>
      <c r="S28" s="44">
        <v>212.92</v>
      </c>
      <c r="T28" s="44">
        <v>6296.35</v>
      </c>
    </row>
    <row r="29" spans="1:20" ht="15.75" x14ac:dyDescent="0.25">
      <c r="A29" s="54"/>
      <c r="B29" s="46">
        <v>1</v>
      </c>
      <c r="C29" s="47">
        <v>1</v>
      </c>
      <c r="D29" s="47">
        <v>2</v>
      </c>
      <c r="E29" s="48">
        <v>1</v>
      </c>
      <c r="F29" s="42">
        <v>1</v>
      </c>
      <c r="G29" s="42">
        <v>1</v>
      </c>
      <c r="H29" s="42"/>
      <c r="I29" s="42"/>
      <c r="J29" s="49" t="s">
        <v>31</v>
      </c>
      <c r="K29" s="50">
        <v>1247.76</v>
      </c>
      <c r="L29" s="50">
        <v>1552.83</v>
      </c>
      <c r="M29" s="50">
        <v>3105.66</v>
      </c>
      <c r="N29" s="50">
        <v>5906.25</v>
      </c>
      <c r="O29" s="101">
        <v>0.03</v>
      </c>
      <c r="P29" s="50">
        <v>177.18</v>
      </c>
      <c r="Q29" s="50">
        <v>6083.43</v>
      </c>
      <c r="R29" s="99">
        <v>3.5000000000000003E-2</v>
      </c>
      <c r="S29" s="50">
        <v>212.92</v>
      </c>
      <c r="T29" s="50">
        <v>6296.35</v>
      </c>
    </row>
    <row r="30" spans="1:20" ht="15.75" x14ac:dyDescent="0.25">
      <c r="A30" s="54"/>
      <c r="B30" s="46">
        <v>1</v>
      </c>
      <c r="C30" s="47">
        <v>1</v>
      </c>
      <c r="D30" s="47">
        <v>2</v>
      </c>
      <c r="E30" s="48">
        <v>1</v>
      </c>
      <c r="F30" s="42">
        <v>1</v>
      </c>
      <c r="G30" s="42">
        <v>2</v>
      </c>
      <c r="H30" s="42"/>
      <c r="I30" s="42"/>
      <c r="J30" s="49" t="s">
        <v>32</v>
      </c>
      <c r="K30" s="50">
        <v>0</v>
      </c>
      <c r="L30" s="50">
        <v>0</v>
      </c>
      <c r="M30" s="50">
        <v>0</v>
      </c>
      <c r="N30" s="50">
        <v>0</v>
      </c>
      <c r="O30" s="101">
        <v>0.03</v>
      </c>
      <c r="P30" s="50">
        <v>0</v>
      </c>
      <c r="Q30" s="50">
        <v>0</v>
      </c>
      <c r="R30" s="99">
        <v>3.5000000000000003E-2</v>
      </c>
      <c r="S30" s="50">
        <v>0</v>
      </c>
      <c r="T30" s="50">
        <v>0</v>
      </c>
    </row>
    <row r="31" spans="1:20" ht="15.75" x14ac:dyDescent="0.25">
      <c r="A31" s="54">
        <v>2</v>
      </c>
      <c r="B31" s="39">
        <v>1</v>
      </c>
      <c r="C31" s="40">
        <v>1</v>
      </c>
      <c r="D31" s="40">
        <v>2</v>
      </c>
      <c r="E31" s="41">
        <v>1</v>
      </c>
      <c r="F31" s="55">
        <v>2</v>
      </c>
      <c r="G31" s="42"/>
      <c r="H31" s="42"/>
      <c r="I31" s="42"/>
      <c r="J31" s="43" t="s">
        <v>33</v>
      </c>
      <c r="K31" s="44">
        <v>1965.87</v>
      </c>
      <c r="L31" s="44">
        <v>0</v>
      </c>
      <c r="M31" s="44">
        <v>0</v>
      </c>
      <c r="N31" s="44">
        <v>1965.87</v>
      </c>
      <c r="O31" s="104"/>
      <c r="P31" s="44">
        <v>58.97</v>
      </c>
      <c r="Q31" s="44">
        <v>2024.84</v>
      </c>
      <c r="R31" s="98"/>
      <c r="S31" s="44">
        <v>70.86</v>
      </c>
      <c r="T31" s="44">
        <v>2095.6999999999998</v>
      </c>
    </row>
    <row r="32" spans="1:20" ht="15.75" x14ac:dyDescent="0.25">
      <c r="A32" s="45"/>
      <c r="B32" s="46">
        <v>1</v>
      </c>
      <c r="C32" s="47">
        <v>1</v>
      </c>
      <c r="D32" s="47">
        <v>2</v>
      </c>
      <c r="E32" s="48">
        <v>1</v>
      </c>
      <c r="F32" s="42">
        <v>2</v>
      </c>
      <c r="G32" s="42">
        <v>1</v>
      </c>
      <c r="H32" s="42"/>
      <c r="I32" s="42"/>
      <c r="J32" s="49" t="s">
        <v>34</v>
      </c>
      <c r="K32" s="50">
        <v>0</v>
      </c>
      <c r="L32" s="50">
        <v>0</v>
      </c>
      <c r="M32" s="50">
        <v>0</v>
      </c>
      <c r="N32" s="50">
        <v>0</v>
      </c>
      <c r="O32" s="101">
        <v>0.03</v>
      </c>
      <c r="P32" s="50">
        <v>0</v>
      </c>
      <c r="Q32" s="50">
        <v>0</v>
      </c>
      <c r="R32" s="99">
        <v>3.5000000000000003E-2</v>
      </c>
      <c r="S32" s="50">
        <v>0</v>
      </c>
      <c r="T32" s="50">
        <v>0</v>
      </c>
    </row>
    <row r="33" spans="1:20" ht="15.75" x14ac:dyDescent="0.25">
      <c r="A33" s="45"/>
      <c r="B33" s="46">
        <v>1</v>
      </c>
      <c r="C33" s="47">
        <v>1</v>
      </c>
      <c r="D33" s="47">
        <v>2</v>
      </c>
      <c r="E33" s="48">
        <v>1</v>
      </c>
      <c r="F33" s="42">
        <v>2</v>
      </c>
      <c r="G33" s="42">
        <v>2</v>
      </c>
      <c r="H33" s="42"/>
      <c r="I33" s="42"/>
      <c r="J33" s="49" t="s">
        <v>35</v>
      </c>
      <c r="K33" s="50">
        <v>1965.87</v>
      </c>
      <c r="L33" s="50">
        <v>0</v>
      </c>
      <c r="M33" s="50">
        <v>0</v>
      </c>
      <c r="N33" s="50">
        <v>1965.87</v>
      </c>
      <c r="O33" s="101">
        <v>0.03</v>
      </c>
      <c r="P33" s="50">
        <v>58.97</v>
      </c>
      <c r="Q33" s="50">
        <v>2024.84</v>
      </c>
      <c r="R33" s="99">
        <v>3.5000000000000003E-2</v>
      </c>
      <c r="S33" s="50">
        <v>70.86</v>
      </c>
      <c r="T33" s="50">
        <v>2095.6999999999998</v>
      </c>
    </row>
    <row r="34" spans="1:20" ht="15.75" x14ac:dyDescent="0.25">
      <c r="A34" s="54">
        <v>3</v>
      </c>
      <c r="B34" s="39">
        <v>1</v>
      </c>
      <c r="C34" s="40">
        <v>1</v>
      </c>
      <c r="D34" s="40">
        <v>2</v>
      </c>
      <c r="E34" s="41">
        <v>1</v>
      </c>
      <c r="F34" s="55">
        <v>3</v>
      </c>
      <c r="G34" s="55"/>
      <c r="H34" s="42"/>
      <c r="I34" s="42"/>
      <c r="J34" s="43" t="s">
        <v>36</v>
      </c>
      <c r="K34" s="44">
        <v>20207.88</v>
      </c>
      <c r="L34" s="44">
        <v>0</v>
      </c>
      <c r="M34" s="44">
        <v>0</v>
      </c>
      <c r="N34" s="44">
        <v>20207.88</v>
      </c>
      <c r="O34" s="101">
        <v>0.03</v>
      </c>
      <c r="P34" s="86">
        <v>606.23</v>
      </c>
      <c r="Q34" s="44">
        <v>20814.11</v>
      </c>
      <c r="R34" s="99">
        <v>3.5000000000000003E-2</v>
      </c>
      <c r="S34" s="86">
        <v>728.49</v>
      </c>
      <c r="T34" s="44">
        <v>21542.600000000002</v>
      </c>
    </row>
    <row r="35" spans="1:20" ht="15.75" x14ac:dyDescent="0.25">
      <c r="A35" s="54">
        <v>4</v>
      </c>
      <c r="B35" s="39">
        <v>1</v>
      </c>
      <c r="C35" s="40">
        <v>1</v>
      </c>
      <c r="D35" s="40">
        <v>2</v>
      </c>
      <c r="E35" s="41">
        <v>1</v>
      </c>
      <c r="F35" s="55">
        <v>4</v>
      </c>
      <c r="G35" s="55"/>
      <c r="H35" s="42"/>
      <c r="I35" s="42"/>
      <c r="J35" s="43" t="s">
        <v>37</v>
      </c>
      <c r="K35" s="44">
        <v>18247.419999999998</v>
      </c>
      <c r="L35" s="44">
        <v>3041.11</v>
      </c>
      <c r="M35" s="44">
        <v>2298.0299999999997</v>
      </c>
      <c r="N35" s="44">
        <v>23586.560000000001</v>
      </c>
      <c r="O35" s="104"/>
      <c r="P35" s="44">
        <v>707.58999999999992</v>
      </c>
      <c r="Q35" s="44">
        <v>24294.15</v>
      </c>
      <c r="R35" s="98"/>
      <c r="S35" s="44">
        <v>850.28</v>
      </c>
      <c r="T35" s="44">
        <v>25144.43</v>
      </c>
    </row>
    <row r="36" spans="1:20" ht="15.75" x14ac:dyDescent="0.25">
      <c r="A36" s="45"/>
      <c r="B36" s="46">
        <v>1</v>
      </c>
      <c r="C36" s="47">
        <v>1</v>
      </c>
      <c r="D36" s="47">
        <v>2</v>
      </c>
      <c r="E36" s="48">
        <v>1</v>
      </c>
      <c r="F36" s="42">
        <v>4</v>
      </c>
      <c r="G36" s="42">
        <v>1</v>
      </c>
      <c r="H36" s="42"/>
      <c r="I36" s="42"/>
      <c r="J36" s="49" t="s">
        <v>38</v>
      </c>
      <c r="K36" s="50">
        <v>16914.71</v>
      </c>
      <c r="L36" s="50">
        <v>2819.11</v>
      </c>
      <c r="M36" s="50">
        <v>1409.56</v>
      </c>
      <c r="N36" s="50">
        <v>21143.38</v>
      </c>
      <c r="O36" s="101">
        <v>0.03</v>
      </c>
      <c r="P36" s="50">
        <v>634.29999999999995</v>
      </c>
      <c r="Q36" s="50">
        <v>21777.68</v>
      </c>
      <c r="R36" s="99">
        <v>3.5000000000000003E-2</v>
      </c>
      <c r="S36" s="50">
        <v>762.21</v>
      </c>
      <c r="T36" s="50">
        <v>22539.89</v>
      </c>
    </row>
    <row r="37" spans="1:20" ht="15.75" x14ac:dyDescent="0.25">
      <c r="A37" s="45"/>
      <c r="B37" s="46">
        <v>1</v>
      </c>
      <c r="C37" s="47">
        <v>1</v>
      </c>
      <c r="D37" s="47">
        <v>2</v>
      </c>
      <c r="E37" s="48">
        <v>1</v>
      </c>
      <c r="F37" s="42">
        <v>4</v>
      </c>
      <c r="G37" s="42">
        <v>2</v>
      </c>
      <c r="H37" s="42"/>
      <c r="I37" s="42"/>
      <c r="J37" s="49" t="s">
        <v>39</v>
      </c>
      <c r="K37" s="50">
        <v>0</v>
      </c>
      <c r="L37" s="50">
        <v>0</v>
      </c>
      <c r="M37" s="50">
        <v>0</v>
      </c>
      <c r="N37" s="50">
        <v>0</v>
      </c>
      <c r="O37" s="101">
        <v>0.03</v>
      </c>
      <c r="P37" s="50">
        <v>0</v>
      </c>
      <c r="Q37" s="50">
        <v>0</v>
      </c>
      <c r="R37" s="99">
        <v>3.5000000000000003E-2</v>
      </c>
      <c r="S37" s="50">
        <v>0</v>
      </c>
      <c r="T37" s="50">
        <v>0</v>
      </c>
    </row>
    <row r="38" spans="1:20" ht="15.75" x14ac:dyDescent="0.25">
      <c r="A38" s="45"/>
      <c r="B38" s="46">
        <v>1</v>
      </c>
      <c r="C38" s="47">
        <v>1</v>
      </c>
      <c r="D38" s="47">
        <v>2</v>
      </c>
      <c r="E38" s="48">
        <v>1</v>
      </c>
      <c r="F38" s="42">
        <v>4</v>
      </c>
      <c r="G38" s="42">
        <v>3</v>
      </c>
      <c r="H38" s="42"/>
      <c r="I38" s="42"/>
      <c r="J38" s="49" t="s">
        <v>40</v>
      </c>
      <c r="K38" s="50">
        <v>1332.71</v>
      </c>
      <c r="L38" s="50">
        <v>222</v>
      </c>
      <c r="M38" s="50">
        <v>888.47</v>
      </c>
      <c r="N38" s="50">
        <v>2443.1800000000003</v>
      </c>
      <c r="O38" s="101">
        <v>0.03</v>
      </c>
      <c r="P38" s="50">
        <v>73.290000000000006</v>
      </c>
      <c r="Q38" s="50">
        <v>2516.4700000000003</v>
      </c>
      <c r="R38" s="99">
        <v>3.5000000000000003E-2</v>
      </c>
      <c r="S38" s="50">
        <v>88.07</v>
      </c>
      <c r="T38" s="50">
        <v>2604.5400000000004</v>
      </c>
    </row>
    <row r="39" spans="1:20" ht="15.75" x14ac:dyDescent="0.25">
      <c r="A39" s="45"/>
      <c r="B39" s="46">
        <v>1</v>
      </c>
      <c r="C39" s="47">
        <v>1</v>
      </c>
      <c r="D39" s="47">
        <v>2</v>
      </c>
      <c r="E39" s="48">
        <v>1</v>
      </c>
      <c r="F39" s="42">
        <v>4</v>
      </c>
      <c r="G39" s="42">
        <v>4</v>
      </c>
      <c r="H39" s="42"/>
      <c r="I39" s="42"/>
      <c r="J39" s="49" t="s">
        <v>41</v>
      </c>
      <c r="K39" s="50">
        <v>0</v>
      </c>
      <c r="L39" s="50">
        <v>0</v>
      </c>
      <c r="M39" s="50">
        <v>0</v>
      </c>
      <c r="N39" s="50">
        <v>0</v>
      </c>
      <c r="O39" s="101">
        <v>0.03</v>
      </c>
      <c r="P39" s="50">
        <v>0</v>
      </c>
      <c r="Q39" s="50">
        <v>0</v>
      </c>
      <c r="R39" s="99">
        <v>3.5000000000000003E-2</v>
      </c>
      <c r="S39" s="50">
        <v>0</v>
      </c>
      <c r="T39" s="50">
        <v>0</v>
      </c>
    </row>
    <row r="40" spans="1:20" ht="15.75" x14ac:dyDescent="0.25">
      <c r="A40" s="54">
        <v>5</v>
      </c>
      <c r="B40" s="39">
        <v>1</v>
      </c>
      <c r="C40" s="40">
        <v>1</v>
      </c>
      <c r="D40" s="40">
        <v>2</v>
      </c>
      <c r="E40" s="41">
        <v>1</v>
      </c>
      <c r="F40" s="55">
        <v>5</v>
      </c>
      <c r="G40" s="42"/>
      <c r="H40" s="42"/>
      <c r="I40" s="42"/>
      <c r="J40" s="43" t="s">
        <v>42</v>
      </c>
      <c r="K40" s="44">
        <v>0</v>
      </c>
      <c r="L40" s="44">
        <v>0</v>
      </c>
      <c r="M40" s="44">
        <v>0</v>
      </c>
      <c r="N40" s="44">
        <v>0</v>
      </c>
      <c r="O40" s="101">
        <v>0.03</v>
      </c>
      <c r="P40" s="86">
        <v>0</v>
      </c>
      <c r="Q40" s="44">
        <v>0</v>
      </c>
      <c r="R40" s="99">
        <v>3.5000000000000003E-2</v>
      </c>
      <c r="S40" s="86">
        <v>0</v>
      </c>
      <c r="T40" s="44">
        <v>0</v>
      </c>
    </row>
    <row r="41" spans="1:20" ht="15.75" x14ac:dyDescent="0.25">
      <c r="A41" s="56">
        <v>6</v>
      </c>
      <c r="B41" s="39">
        <v>1</v>
      </c>
      <c r="C41" s="40">
        <v>1</v>
      </c>
      <c r="D41" s="40">
        <v>2</v>
      </c>
      <c r="E41" s="41">
        <v>1</v>
      </c>
      <c r="F41" s="55">
        <v>6</v>
      </c>
      <c r="G41" s="42"/>
      <c r="H41" s="42"/>
      <c r="I41" s="42"/>
      <c r="J41" s="43" t="s">
        <v>43</v>
      </c>
      <c r="K41" s="44">
        <v>0</v>
      </c>
      <c r="L41" s="44">
        <v>0</v>
      </c>
      <c r="M41" s="44">
        <v>0</v>
      </c>
      <c r="N41" s="44">
        <v>0</v>
      </c>
      <c r="O41" s="101">
        <v>0.03</v>
      </c>
      <c r="P41" s="86">
        <v>0</v>
      </c>
      <c r="Q41" s="44">
        <v>0</v>
      </c>
      <c r="R41" s="99">
        <v>3.5000000000000003E-2</v>
      </c>
      <c r="S41" s="86">
        <v>0</v>
      </c>
      <c r="T41" s="44">
        <v>0</v>
      </c>
    </row>
    <row r="42" spans="1:20" ht="27.75" customHeight="1" x14ac:dyDescent="0.25">
      <c r="A42" s="56">
        <v>7</v>
      </c>
      <c r="B42" s="39">
        <v>1</v>
      </c>
      <c r="C42" s="40">
        <v>1</v>
      </c>
      <c r="D42" s="40">
        <v>2</v>
      </c>
      <c r="E42" s="41">
        <v>1</v>
      </c>
      <c r="F42" s="55">
        <v>7</v>
      </c>
      <c r="G42" s="42"/>
      <c r="H42" s="42"/>
      <c r="I42" s="42"/>
      <c r="J42" s="57" t="s">
        <v>44</v>
      </c>
      <c r="K42" s="44">
        <v>28647.33</v>
      </c>
      <c r="L42" s="44">
        <v>0</v>
      </c>
      <c r="M42" s="44">
        <v>0</v>
      </c>
      <c r="N42" s="44">
        <v>28647.33</v>
      </c>
      <c r="O42" s="101">
        <v>0.03</v>
      </c>
      <c r="P42" s="86">
        <v>859.41</v>
      </c>
      <c r="Q42" s="44">
        <v>29506.74</v>
      </c>
      <c r="R42" s="99">
        <v>3.5000000000000003E-2</v>
      </c>
      <c r="S42" s="86">
        <v>1032.73</v>
      </c>
      <c r="T42" s="44">
        <v>30539.47</v>
      </c>
    </row>
    <row r="43" spans="1:20" ht="30.75" customHeight="1" x14ac:dyDescent="0.25">
      <c r="A43" s="56">
        <v>8</v>
      </c>
      <c r="B43" s="39">
        <v>1</v>
      </c>
      <c r="C43" s="40">
        <v>1</v>
      </c>
      <c r="D43" s="40">
        <v>2</v>
      </c>
      <c r="E43" s="41">
        <v>1</v>
      </c>
      <c r="F43" s="55">
        <v>8</v>
      </c>
      <c r="G43" s="42"/>
      <c r="H43" s="42"/>
      <c r="I43" s="42"/>
      <c r="J43" s="57" t="s">
        <v>45</v>
      </c>
      <c r="K43" s="44">
        <v>0</v>
      </c>
      <c r="L43" s="44">
        <v>0</v>
      </c>
      <c r="M43" s="44">
        <v>0</v>
      </c>
      <c r="N43" s="44">
        <v>0</v>
      </c>
      <c r="O43" s="98"/>
      <c r="P43" s="44">
        <v>0</v>
      </c>
      <c r="Q43" s="44">
        <v>0</v>
      </c>
      <c r="R43" s="98"/>
      <c r="S43" s="44">
        <v>0</v>
      </c>
      <c r="T43" s="44">
        <v>0</v>
      </c>
    </row>
    <row r="44" spans="1:20" ht="15.75" x14ac:dyDescent="0.25">
      <c r="A44" s="45"/>
      <c r="B44" s="46">
        <v>1</v>
      </c>
      <c r="C44" s="47">
        <v>1</v>
      </c>
      <c r="D44" s="47">
        <v>2</v>
      </c>
      <c r="E44" s="48">
        <v>1</v>
      </c>
      <c r="F44" s="42">
        <v>8</v>
      </c>
      <c r="G44" s="42">
        <v>1</v>
      </c>
      <c r="H44" s="42"/>
      <c r="I44" s="42"/>
      <c r="J44" s="49" t="s">
        <v>46</v>
      </c>
      <c r="K44" s="50">
        <v>0</v>
      </c>
      <c r="L44" s="50">
        <v>0</v>
      </c>
      <c r="M44" s="50">
        <v>0</v>
      </c>
      <c r="N44" s="50">
        <v>0</v>
      </c>
      <c r="O44" s="101">
        <v>0.03</v>
      </c>
      <c r="P44" s="50">
        <v>0</v>
      </c>
      <c r="Q44" s="50">
        <v>0</v>
      </c>
      <c r="R44" s="99">
        <v>3.5000000000000003E-2</v>
      </c>
      <c r="S44" s="50">
        <v>0</v>
      </c>
      <c r="T44" s="50">
        <v>0</v>
      </c>
    </row>
    <row r="45" spans="1:20" ht="15.75" x14ac:dyDescent="0.25">
      <c r="A45" s="45"/>
      <c r="B45" s="46">
        <v>1</v>
      </c>
      <c r="C45" s="47">
        <v>1</v>
      </c>
      <c r="D45" s="47">
        <v>2</v>
      </c>
      <c r="E45" s="48">
        <v>1</v>
      </c>
      <c r="F45" s="42">
        <v>8</v>
      </c>
      <c r="G45" s="42">
        <v>2</v>
      </c>
      <c r="H45" s="42"/>
      <c r="I45" s="42"/>
      <c r="J45" s="49" t="s">
        <v>47</v>
      </c>
      <c r="K45" s="50">
        <v>0</v>
      </c>
      <c r="L45" s="50">
        <v>0</v>
      </c>
      <c r="M45" s="50">
        <v>0</v>
      </c>
      <c r="N45" s="50">
        <v>0</v>
      </c>
      <c r="O45" s="101">
        <v>0.03</v>
      </c>
      <c r="P45" s="50">
        <v>0</v>
      </c>
      <c r="Q45" s="50">
        <v>0</v>
      </c>
      <c r="R45" s="99">
        <v>3.5000000000000003E-2</v>
      </c>
      <c r="S45" s="50">
        <v>0</v>
      </c>
      <c r="T45" s="50">
        <v>0</v>
      </c>
    </row>
    <row r="46" spans="1:20" ht="15.75" x14ac:dyDescent="0.25">
      <c r="A46" s="45"/>
      <c r="B46" s="46">
        <v>1</v>
      </c>
      <c r="C46" s="47">
        <v>1</v>
      </c>
      <c r="D46" s="47">
        <v>2</v>
      </c>
      <c r="E46" s="48">
        <v>1</v>
      </c>
      <c r="F46" s="42">
        <v>8</v>
      </c>
      <c r="G46" s="42">
        <v>3</v>
      </c>
      <c r="H46" s="42"/>
      <c r="I46" s="42"/>
      <c r="J46" s="49" t="s">
        <v>48</v>
      </c>
      <c r="K46" s="50">
        <v>0</v>
      </c>
      <c r="L46" s="50">
        <v>0</v>
      </c>
      <c r="M46" s="50">
        <v>0</v>
      </c>
      <c r="N46" s="50">
        <v>0</v>
      </c>
      <c r="O46" s="101">
        <v>0.03</v>
      </c>
      <c r="P46" s="50">
        <v>0</v>
      </c>
      <c r="Q46" s="50">
        <v>0</v>
      </c>
      <c r="R46" s="99">
        <v>3.5000000000000003E-2</v>
      </c>
      <c r="S46" s="50">
        <v>0</v>
      </c>
      <c r="T46" s="50">
        <v>0</v>
      </c>
    </row>
    <row r="47" spans="1:20" ht="15.75" x14ac:dyDescent="0.25">
      <c r="A47" s="45"/>
      <c r="B47" s="46">
        <v>1</v>
      </c>
      <c r="C47" s="47">
        <v>1</v>
      </c>
      <c r="D47" s="47">
        <v>2</v>
      </c>
      <c r="E47" s="48">
        <v>1</v>
      </c>
      <c r="F47" s="42">
        <v>8</v>
      </c>
      <c r="G47" s="42">
        <v>4</v>
      </c>
      <c r="H47" s="42"/>
      <c r="I47" s="42"/>
      <c r="J47" s="49" t="s">
        <v>49</v>
      </c>
      <c r="K47" s="50">
        <v>0</v>
      </c>
      <c r="L47" s="50">
        <v>0</v>
      </c>
      <c r="M47" s="50">
        <v>0</v>
      </c>
      <c r="N47" s="50">
        <v>0</v>
      </c>
      <c r="O47" s="101">
        <v>0.03</v>
      </c>
      <c r="P47" s="50">
        <v>0</v>
      </c>
      <c r="Q47" s="50">
        <v>0</v>
      </c>
      <c r="R47" s="99">
        <v>3.5000000000000003E-2</v>
      </c>
      <c r="S47" s="50">
        <v>0</v>
      </c>
      <c r="T47" s="50">
        <v>0</v>
      </c>
    </row>
    <row r="48" spans="1:20" ht="30.75" customHeight="1" x14ac:dyDescent="0.25">
      <c r="A48" s="56">
        <v>8</v>
      </c>
      <c r="B48" s="39">
        <v>1</v>
      </c>
      <c r="C48" s="40">
        <v>1</v>
      </c>
      <c r="D48" s="40">
        <v>2</v>
      </c>
      <c r="E48" s="41">
        <v>1</v>
      </c>
      <c r="F48" s="55">
        <v>9</v>
      </c>
      <c r="G48" s="42"/>
      <c r="H48" s="42"/>
      <c r="I48" s="42"/>
      <c r="J48" s="57" t="s">
        <v>1275</v>
      </c>
      <c r="K48" s="44">
        <v>1177.07</v>
      </c>
      <c r="L48" s="44">
        <v>196.18</v>
      </c>
      <c r="M48" s="44">
        <v>784.72</v>
      </c>
      <c r="N48" s="44">
        <v>2157.9700000000003</v>
      </c>
      <c r="O48" s="98"/>
      <c r="P48" s="44">
        <v>64.73</v>
      </c>
      <c r="Q48" s="44">
        <v>2222.7000000000003</v>
      </c>
      <c r="R48" s="98"/>
      <c r="S48" s="44">
        <v>77.790000000000006</v>
      </c>
      <c r="T48" s="44">
        <v>2300.4900000000002</v>
      </c>
    </row>
    <row r="49" spans="1:20" ht="15.75" x14ac:dyDescent="0.25">
      <c r="A49" s="45"/>
      <c r="B49" s="46"/>
      <c r="C49" s="47">
        <v>1</v>
      </c>
      <c r="D49" s="47">
        <v>2</v>
      </c>
      <c r="E49" s="48">
        <v>1</v>
      </c>
      <c r="F49" s="42">
        <v>9</v>
      </c>
      <c r="G49" s="42">
        <v>2</v>
      </c>
      <c r="H49" s="42"/>
      <c r="I49" s="42"/>
      <c r="J49" s="49" t="s">
        <v>1276</v>
      </c>
      <c r="K49" s="50">
        <v>1177.07</v>
      </c>
      <c r="L49" s="50">
        <v>196.18</v>
      </c>
      <c r="M49" s="50">
        <v>784.72</v>
      </c>
      <c r="N49" s="50">
        <v>2157.9700000000003</v>
      </c>
      <c r="O49" s="101">
        <v>0.03</v>
      </c>
      <c r="P49" s="50">
        <v>64.73</v>
      </c>
      <c r="Q49" s="50">
        <v>2222.7000000000003</v>
      </c>
      <c r="R49" s="99">
        <v>3.5000000000000003E-2</v>
      </c>
      <c r="S49" s="50">
        <v>77.790000000000006</v>
      </c>
      <c r="T49" s="50">
        <v>2300.4900000000002</v>
      </c>
    </row>
    <row r="50" spans="1:20" ht="15.75" x14ac:dyDescent="0.25">
      <c r="A50" s="51">
        <v>3</v>
      </c>
      <c r="B50" s="32">
        <v>1</v>
      </c>
      <c r="C50" s="33">
        <v>1</v>
      </c>
      <c r="D50" s="33">
        <v>3</v>
      </c>
      <c r="E50" s="52"/>
      <c r="F50" s="35"/>
      <c r="G50" s="35"/>
      <c r="H50" s="35"/>
      <c r="I50" s="35"/>
      <c r="J50" s="58" t="s">
        <v>50</v>
      </c>
      <c r="K50" s="37">
        <v>930.28</v>
      </c>
      <c r="L50" s="37">
        <v>0</v>
      </c>
      <c r="M50" s="37">
        <v>0</v>
      </c>
      <c r="N50" s="37">
        <v>930.28</v>
      </c>
      <c r="O50" s="97"/>
      <c r="P50" s="37">
        <v>27.9</v>
      </c>
      <c r="Q50" s="37">
        <v>958.18</v>
      </c>
      <c r="R50" s="97"/>
      <c r="S50" s="37">
        <v>33.53</v>
      </c>
      <c r="T50" s="37">
        <v>991.70999999999992</v>
      </c>
    </row>
    <row r="51" spans="1:20" ht="15.75" x14ac:dyDescent="0.25">
      <c r="A51" s="123" t="s">
        <v>10</v>
      </c>
      <c r="B51" s="138">
        <v>1</v>
      </c>
      <c r="C51" s="139">
        <v>1</v>
      </c>
      <c r="D51" s="139">
        <v>3</v>
      </c>
      <c r="E51" s="140">
        <v>1</v>
      </c>
      <c r="F51" s="131"/>
      <c r="G51" s="131"/>
      <c r="H51" s="131"/>
      <c r="I51" s="131"/>
      <c r="J51" s="141" t="s">
        <v>51</v>
      </c>
      <c r="K51" s="142">
        <v>930.28</v>
      </c>
      <c r="L51" s="142">
        <v>0</v>
      </c>
      <c r="M51" s="142">
        <v>0</v>
      </c>
      <c r="N51" s="142">
        <v>930.28</v>
      </c>
      <c r="O51" s="134">
        <v>0.03</v>
      </c>
      <c r="P51" s="142">
        <v>27.9</v>
      </c>
      <c r="Q51" s="142">
        <v>958.18</v>
      </c>
      <c r="R51" s="135">
        <v>3.5000000000000003E-2</v>
      </c>
      <c r="S51" s="142">
        <v>33.53</v>
      </c>
      <c r="T51" s="142">
        <v>991.70999999999992</v>
      </c>
    </row>
    <row r="52" spans="1:20" ht="15.75" x14ac:dyDescent="0.25">
      <c r="A52" s="31">
        <v>4</v>
      </c>
      <c r="B52" s="32">
        <v>1</v>
      </c>
      <c r="C52" s="33">
        <v>1</v>
      </c>
      <c r="D52" s="33">
        <v>4</v>
      </c>
      <c r="E52" s="34"/>
      <c r="F52" s="35"/>
      <c r="G52" s="35"/>
      <c r="H52" s="35"/>
      <c r="I52" s="35"/>
      <c r="J52" s="58" t="s">
        <v>52</v>
      </c>
      <c r="K52" s="37">
        <v>0</v>
      </c>
      <c r="L52" s="37">
        <v>0</v>
      </c>
      <c r="M52" s="37">
        <v>0</v>
      </c>
      <c r="N52" s="37">
        <v>0</v>
      </c>
      <c r="O52" s="105">
        <v>0.03</v>
      </c>
      <c r="P52" s="37">
        <v>0</v>
      </c>
      <c r="Q52" s="37">
        <v>0</v>
      </c>
      <c r="R52" s="100">
        <v>3.5000000000000003E-2</v>
      </c>
      <c r="S52" s="37">
        <v>0</v>
      </c>
      <c r="T52" s="37">
        <v>0</v>
      </c>
    </row>
    <row r="53" spans="1:20" ht="15.75" x14ac:dyDescent="0.25">
      <c r="A53" s="31">
        <v>5</v>
      </c>
      <c r="B53" s="32">
        <v>1</v>
      </c>
      <c r="C53" s="33">
        <v>1</v>
      </c>
      <c r="D53" s="33">
        <v>5</v>
      </c>
      <c r="E53" s="34"/>
      <c r="F53" s="35"/>
      <c r="G53" s="35"/>
      <c r="H53" s="35"/>
      <c r="I53" s="35"/>
      <c r="J53" s="58" t="s">
        <v>53</v>
      </c>
      <c r="K53" s="37">
        <v>0</v>
      </c>
      <c r="L53" s="37">
        <v>0</v>
      </c>
      <c r="M53" s="37">
        <v>0</v>
      </c>
      <c r="N53" s="37">
        <v>0</v>
      </c>
      <c r="O53" s="105">
        <v>0.03</v>
      </c>
      <c r="P53" s="37">
        <v>0</v>
      </c>
      <c r="Q53" s="37">
        <v>0</v>
      </c>
      <c r="R53" s="100">
        <v>3.5000000000000003E-2</v>
      </c>
      <c r="S53" s="37">
        <v>0</v>
      </c>
      <c r="T53" s="37">
        <v>0</v>
      </c>
    </row>
    <row r="54" spans="1:20" ht="15.75" x14ac:dyDescent="0.25">
      <c r="A54" s="31">
        <v>6</v>
      </c>
      <c r="B54" s="32">
        <v>1</v>
      </c>
      <c r="C54" s="33">
        <v>1</v>
      </c>
      <c r="D54" s="33">
        <v>6</v>
      </c>
      <c r="E54" s="34"/>
      <c r="F54" s="35"/>
      <c r="G54" s="35"/>
      <c r="H54" s="35"/>
      <c r="I54" s="35"/>
      <c r="J54" s="58" t="s">
        <v>54</v>
      </c>
      <c r="K54" s="37">
        <v>0</v>
      </c>
      <c r="L54" s="37">
        <v>0</v>
      </c>
      <c r="M54" s="37">
        <v>0</v>
      </c>
      <c r="N54" s="37">
        <v>0</v>
      </c>
      <c r="O54" s="105">
        <v>0.03</v>
      </c>
      <c r="P54" s="37">
        <v>0</v>
      </c>
      <c r="Q54" s="37">
        <v>0</v>
      </c>
      <c r="R54" s="100">
        <v>3.5000000000000003E-2</v>
      </c>
      <c r="S54" s="37">
        <v>0</v>
      </c>
      <c r="T54" s="37">
        <v>0</v>
      </c>
    </row>
    <row r="55" spans="1:20" ht="15.75" x14ac:dyDescent="0.25">
      <c r="A55" s="31">
        <v>7</v>
      </c>
      <c r="B55" s="32">
        <v>1</v>
      </c>
      <c r="C55" s="33">
        <v>1</v>
      </c>
      <c r="D55" s="33">
        <v>7</v>
      </c>
      <c r="E55" s="34"/>
      <c r="F55" s="35"/>
      <c r="G55" s="35"/>
      <c r="H55" s="35"/>
      <c r="I55" s="35"/>
      <c r="J55" s="58" t="s">
        <v>55</v>
      </c>
      <c r="K55" s="37">
        <v>15278.19</v>
      </c>
      <c r="L55" s="37">
        <v>0</v>
      </c>
      <c r="M55" s="37">
        <v>0</v>
      </c>
      <c r="N55" s="37">
        <v>15278.19</v>
      </c>
      <c r="O55" s="97"/>
      <c r="P55" s="37">
        <v>458.34</v>
      </c>
      <c r="Q55" s="37">
        <v>15736.53</v>
      </c>
      <c r="R55" s="97"/>
      <c r="S55" s="37">
        <v>0</v>
      </c>
      <c r="T55" s="37">
        <v>16287.300000000001</v>
      </c>
    </row>
    <row r="56" spans="1:20" ht="15.75" x14ac:dyDescent="0.25">
      <c r="A56" s="123" t="s">
        <v>10</v>
      </c>
      <c r="B56" s="124">
        <v>1</v>
      </c>
      <c r="C56" s="125">
        <v>1</v>
      </c>
      <c r="D56" s="125">
        <v>7</v>
      </c>
      <c r="E56" s="126">
        <v>1</v>
      </c>
      <c r="F56" s="127"/>
      <c r="G56" s="131"/>
      <c r="H56" s="131"/>
      <c r="I56" s="131"/>
      <c r="J56" s="128" t="s">
        <v>56</v>
      </c>
      <c r="K56" s="132">
        <v>0</v>
      </c>
      <c r="L56" s="132">
        <v>0</v>
      </c>
      <c r="M56" s="132">
        <v>0</v>
      </c>
      <c r="N56" s="132">
        <v>0</v>
      </c>
      <c r="O56" s="133"/>
      <c r="P56" s="142">
        <v>0</v>
      </c>
      <c r="Q56" s="132">
        <v>0</v>
      </c>
      <c r="R56" s="133"/>
      <c r="S56" s="132">
        <v>0</v>
      </c>
      <c r="T56" s="132">
        <v>0</v>
      </c>
    </row>
    <row r="57" spans="1:20" ht="15.75" x14ac:dyDescent="0.25">
      <c r="A57" s="45">
        <v>1</v>
      </c>
      <c r="B57" s="46">
        <v>1</v>
      </c>
      <c r="C57" s="47">
        <v>1</v>
      </c>
      <c r="D57" s="47">
        <v>7</v>
      </c>
      <c r="E57" s="48">
        <v>1</v>
      </c>
      <c r="F57" s="42">
        <v>1</v>
      </c>
      <c r="G57" s="42"/>
      <c r="H57" s="42"/>
      <c r="I57" s="42"/>
      <c r="J57" s="49" t="s">
        <v>57</v>
      </c>
      <c r="K57" s="50">
        <v>0</v>
      </c>
      <c r="L57" s="50">
        <v>0</v>
      </c>
      <c r="M57" s="50">
        <v>0</v>
      </c>
      <c r="N57" s="50">
        <v>0</v>
      </c>
      <c r="O57" s="101">
        <v>0.03</v>
      </c>
      <c r="P57" s="50">
        <v>0</v>
      </c>
      <c r="Q57" s="50">
        <v>0</v>
      </c>
      <c r="R57" s="99">
        <v>3.5000000000000003E-2</v>
      </c>
      <c r="S57" s="50">
        <v>0</v>
      </c>
      <c r="T57" s="50">
        <v>0</v>
      </c>
    </row>
    <row r="58" spans="1:20" ht="15.75" x14ac:dyDescent="0.25">
      <c r="A58" s="123" t="s">
        <v>22</v>
      </c>
      <c r="B58" s="124">
        <v>1</v>
      </c>
      <c r="C58" s="125">
        <v>1</v>
      </c>
      <c r="D58" s="125">
        <v>7</v>
      </c>
      <c r="E58" s="126">
        <v>2</v>
      </c>
      <c r="F58" s="127"/>
      <c r="G58" s="131"/>
      <c r="H58" s="131"/>
      <c r="I58" s="131"/>
      <c r="J58" s="128" t="s">
        <v>58</v>
      </c>
      <c r="K58" s="132">
        <v>15278.19</v>
      </c>
      <c r="L58" s="132">
        <v>0</v>
      </c>
      <c r="M58" s="132">
        <v>0</v>
      </c>
      <c r="N58" s="132">
        <v>15278.19</v>
      </c>
      <c r="O58" s="133"/>
      <c r="P58" s="142">
        <v>458.34</v>
      </c>
      <c r="Q58" s="132">
        <v>15736.53</v>
      </c>
      <c r="R58" s="133"/>
      <c r="S58" s="132">
        <v>550.77</v>
      </c>
      <c r="T58" s="132">
        <v>16287.300000000001</v>
      </c>
    </row>
    <row r="59" spans="1:20" ht="15.75" x14ac:dyDescent="0.25">
      <c r="A59" s="45">
        <v>1</v>
      </c>
      <c r="B59" s="46">
        <v>1</v>
      </c>
      <c r="C59" s="47">
        <v>1</v>
      </c>
      <c r="D59" s="47">
        <v>7</v>
      </c>
      <c r="E59" s="48">
        <v>2</v>
      </c>
      <c r="F59" s="42">
        <v>1</v>
      </c>
      <c r="G59" s="42"/>
      <c r="H59" s="42"/>
      <c r="I59" s="42"/>
      <c r="J59" s="49" t="s">
        <v>57</v>
      </c>
      <c r="K59" s="50">
        <v>15278.19</v>
      </c>
      <c r="L59" s="50">
        <v>0</v>
      </c>
      <c r="M59" s="50">
        <v>0</v>
      </c>
      <c r="N59" s="50">
        <v>15278.19</v>
      </c>
      <c r="O59" s="101">
        <v>0.03</v>
      </c>
      <c r="P59" s="50">
        <v>458.34</v>
      </c>
      <c r="Q59" s="50">
        <v>15736.53</v>
      </c>
      <c r="R59" s="99">
        <v>3.5000000000000003E-2</v>
      </c>
      <c r="S59" s="50">
        <v>550.77</v>
      </c>
      <c r="T59" s="50">
        <v>16287.300000000001</v>
      </c>
    </row>
    <row r="60" spans="1:20" ht="15.75" x14ac:dyDescent="0.25">
      <c r="A60" s="123" t="s">
        <v>59</v>
      </c>
      <c r="B60" s="124">
        <v>1</v>
      </c>
      <c r="C60" s="125">
        <v>1</v>
      </c>
      <c r="D60" s="125">
        <v>7</v>
      </c>
      <c r="E60" s="126">
        <v>3</v>
      </c>
      <c r="F60" s="131"/>
      <c r="G60" s="131"/>
      <c r="H60" s="131"/>
      <c r="I60" s="131"/>
      <c r="J60" s="128" t="s">
        <v>60</v>
      </c>
      <c r="K60" s="132">
        <v>0</v>
      </c>
      <c r="L60" s="132">
        <v>0</v>
      </c>
      <c r="M60" s="132">
        <v>0</v>
      </c>
      <c r="N60" s="132">
        <v>0</v>
      </c>
      <c r="O60" s="133"/>
      <c r="P60" s="142">
        <v>0</v>
      </c>
      <c r="Q60" s="132">
        <v>0</v>
      </c>
      <c r="R60" s="133"/>
      <c r="S60" s="132">
        <v>0</v>
      </c>
      <c r="T60" s="132">
        <v>0</v>
      </c>
    </row>
    <row r="61" spans="1:20" ht="15.75" x14ac:dyDescent="0.25">
      <c r="A61" s="45">
        <v>1</v>
      </c>
      <c r="B61" s="46">
        <v>1</v>
      </c>
      <c r="C61" s="47">
        <v>1</v>
      </c>
      <c r="D61" s="47">
        <v>7</v>
      </c>
      <c r="E61" s="48">
        <v>3</v>
      </c>
      <c r="F61" s="42">
        <v>1</v>
      </c>
      <c r="G61" s="42"/>
      <c r="H61" s="42"/>
      <c r="I61" s="42"/>
      <c r="J61" s="49" t="s">
        <v>57</v>
      </c>
      <c r="K61" s="50">
        <v>0</v>
      </c>
      <c r="L61" s="50">
        <v>0</v>
      </c>
      <c r="M61" s="50">
        <v>0</v>
      </c>
      <c r="N61" s="50">
        <v>0</v>
      </c>
      <c r="O61" s="101">
        <v>0.03</v>
      </c>
      <c r="P61" s="50">
        <v>0</v>
      </c>
      <c r="Q61" s="50">
        <v>0</v>
      </c>
      <c r="R61" s="99">
        <v>3.5000000000000003E-2</v>
      </c>
      <c r="S61" s="50">
        <v>0</v>
      </c>
      <c r="T61" s="50">
        <v>0</v>
      </c>
    </row>
    <row r="62" spans="1:20" ht="15.75" x14ac:dyDescent="0.25">
      <c r="A62" s="51">
        <v>8</v>
      </c>
      <c r="B62" s="32">
        <v>1</v>
      </c>
      <c r="C62" s="33">
        <v>1</v>
      </c>
      <c r="D62" s="33">
        <v>8</v>
      </c>
      <c r="E62" s="52"/>
      <c r="F62" s="35"/>
      <c r="G62" s="35"/>
      <c r="H62" s="35"/>
      <c r="I62" s="35"/>
      <c r="J62" s="58" t="s">
        <v>61</v>
      </c>
      <c r="K62" s="37">
        <v>49233.789999999994</v>
      </c>
      <c r="L62" s="37">
        <v>12262.92</v>
      </c>
      <c r="M62" s="37">
        <v>24325.65</v>
      </c>
      <c r="N62" s="37">
        <v>85822.360000000015</v>
      </c>
      <c r="O62" s="97"/>
      <c r="P62" s="37">
        <v>2574.6400000000003</v>
      </c>
      <c r="Q62" s="37">
        <v>88397</v>
      </c>
      <c r="R62" s="97"/>
      <c r="S62" s="37">
        <v>3093.86</v>
      </c>
      <c r="T62" s="37">
        <v>91490.859999999986</v>
      </c>
    </row>
    <row r="63" spans="1:20" ht="15.75" x14ac:dyDescent="0.25">
      <c r="A63" s="123" t="s">
        <v>10</v>
      </c>
      <c r="B63" s="124">
        <v>1</v>
      </c>
      <c r="C63" s="125">
        <v>1</v>
      </c>
      <c r="D63" s="125">
        <v>8</v>
      </c>
      <c r="E63" s="126">
        <v>1</v>
      </c>
      <c r="F63" s="127"/>
      <c r="G63" s="131"/>
      <c r="H63" s="131"/>
      <c r="I63" s="131"/>
      <c r="J63" s="128" t="s">
        <v>62</v>
      </c>
      <c r="K63" s="132">
        <v>49233.789999999994</v>
      </c>
      <c r="L63" s="132">
        <v>12262.92</v>
      </c>
      <c r="M63" s="132">
        <v>24325.65</v>
      </c>
      <c r="N63" s="132">
        <v>85822.360000000015</v>
      </c>
      <c r="O63" s="133"/>
      <c r="P63" s="132">
        <v>2574.6400000000003</v>
      </c>
      <c r="Q63" s="132">
        <v>88397</v>
      </c>
      <c r="R63" s="133"/>
      <c r="S63" s="132">
        <v>3093.86</v>
      </c>
      <c r="T63" s="132">
        <v>91490.859999999986</v>
      </c>
    </row>
    <row r="64" spans="1:20" ht="15.75" x14ac:dyDescent="0.25">
      <c r="A64" s="143">
        <v>1</v>
      </c>
      <c r="B64" s="124">
        <v>1</v>
      </c>
      <c r="C64" s="125">
        <v>1</v>
      </c>
      <c r="D64" s="125">
        <v>8</v>
      </c>
      <c r="E64" s="126">
        <v>1</v>
      </c>
      <c r="F64" s="127">
        <v>1</v>
      </c>
      <c r="G64" s="131"/>
      <c r="H64" s="131"/>
      <c r="I64" s="131"/>
      <c r="J64" s="128" t="s">
        <v>63</v>
      </c>
      <c r="K64" s="132">
        <v>0</v>
      </c>
      <c r="L64" s="132">
        <v>0</v>
      </c>
      <c r="M64" s="132">
        <v>0</v>
      </c>
      <c r="N64" s="132">
        <v>0</v>
      </c>
      <c r="O64" s="133"/>
      <c r="P64" s="132">
        <v>0</v>
      </c>
      <c r="Q64" s="132">
        <v>0</v>
      </c>
      <c r="R64" s="133"/>
      <c r="S64" s="132">
        <v>0</v>
      </c>
      <c r="T64" s="132">
        <v>0</v>
      </c>
    </row>
    <row r="65" spans="1:20" ht="15.75" x14ac:dyDescent="0.25">
      <c r="A65" s="45"/>
      <c r="B65" s="39">
        <v>1</v>
      </c>
      <c r="C65" s="40">
        <v>1</v>
      </c>
      <c r="D65" s="40">
        <v>8</v>
      </c>
      <c r="E65" s="41">
        <v>1</v>
      </c>
      <c r="F65" s="55">
        <v>1</v>
      </c>
      <c r="G65" s="55">
        <v>1</v>
      </c>
      <c r="H65" s="42"/>
      <c r="I65" s="42"/>
      <c r="J65" s="43" t="s">
        <v>64</v>
      </c>
      <c r="K65" s="44">
        <v>0</v>
      </c>
      <c r="L65" s="44">
        <v>0</v>
      </c>
      <c r="M65" s="44">
        <v>0</v>
      </c>
      <c r="N65" s="44">
        <v>0</v>
      </c>
      <c r="O65" s="98"/>
      <c r="P65" s="44">
        <v>0</v>
      </c>
      <c r="Q65" s="44">
        <v>0</v>
      </c>
      <c r="R65" s="98"/>
      <c r="S65" s="44">
        <v>0</v>
      </c>
      <c r="T65" s="44">
        <v>0</v>
      </c>
    </row>
    <row r="66" spans="1:20" ht="15.75" x14ac:dyDescent="0.25">
      <c r="A66" s="45"/>
      <c r="B66" s="46">
        <v>1</v>
      </c>
      <c r="C66" s="47">
        <v>1</v>
      </c>
      <c r="D66" s="47">
        <v>8</v>
      </c>
      <c r="E66" s="48">
        <v>1</v>
      </c>
      <c r="F66" s="42">
        <v>1</v>
      </c>
      <c r="G66" s="42">
        <v>1</v>
      </c>
      <c r="H66" s="42">
        <v>1</v>
      </c>
      <c r="I66" s="42"/>
      <c r="J66" s="59" t="s">
        <v>65</v>
      </c>
      <c r="K66" s="50">
        <v>0</v>
      </c>
      <c r="L66" s="50">
        <v>0</v>
      </c>
      <c r="M66" s="50">
        <v>0</v>
      </c>
      <c r="N66" s="50">
        <v>0</v>
      </c>
      <c r="O66" s="101">
        <v>0.03</v>
      </c>
      <c r="P66" s="50">
        <v>0</v>
      </c>
      <c r="Q66" s="50">
        <v>0</v>
      </c>
      <c r="R66" s="99">
        <v>3.5000000000000003E-2</v>
      </c>
      <c r="S66" s="50">
        <v>0</v>
      </c>
      <c r="T66" s="50">
        <v>0</v>
      </c>
    </row>
    <row r="67" spans="1:20" ht="15.75" x14ac:dyDescent="0.25">
      <c r="A67" s="45"/>
      <c r="B67" s="46">
        <v>1</v>
      </c>
      <c r="C67" s="47">
        <v>1</v>
      </c>
      <c r="D67" s="47">
        <v>8</v>
      </c>
      <c r="E67" s="48">
        <v>1</v>
      </c>
      <c r="F67" s="42">
        <v>1</v>
      </c>
      <c r="G67" s="42">
        <v>1</v>
      </c>
      <c r="H67" s="42">
        <v>2</v>
      </c>
      <c r="I67" s="42"/>
      <c r="J67" s="59" t="s">
        <v>66</v>
      </c>
      <c r="K67" s="50">
        <v>0</v>
      </c>
      <c r="L67" s="50">
        <v>0</v>
      </c>
      <c r="M67" s="50">
        <v>0</v>
      </c>
      <c r="N67" s="50">
        <v>0</v>
      </c>
      <c r="O67" s="101">
        <v>0.03</v>
      </c>
      <c r="P67" s="50">
        <v>0</v>
      </c>
      <c r="Q67" s="50">
        <v>0</v>
      </c>
      <c r="R67" s="99">
        <v>3.5000000000000003E-2</v>
      </c>
      <c r="S67" s="50">
        <v>0</v>
      </c>
      <c r="T67" s="50">
        <v>0</v>
      </c>
    </row>
    <row r="68" spans="1:20" ht="15.75" x14ac:dyDescent="0.25">
      <c r="A68" s="45"/>
      <c r="B68" s="46">
        <v>1</v>
      </c>
      <c r="C68" s="47">
        <v>1</v>
      </c>
      <c r="D68" s="47">
        <v>8</v>
      </c>
      <c r="E68" s="48">
        <v>1</v>
      </c>
      <c r="F68" s="42">
        <v>1</v>
      </c>
      <c r="G68" s="42">
        <v>1</v>
      </c>
      <c r="H68" s="42">
        <v>3</v>
      </c>
      <c r="I68" s="42"/>
      <c r="J68" s="59" t="s">
        <v>67</v>
      </c>
      <c r="K68" s="50">
        <v>0</v>
      </c>
      <c r="L68" s="50">
        <v>0</v>
      </c>
      <c r="M68" s="50">
        <v>0</v>
      </c>
      <c r="N68" s="50">
        <v>0</v>
      </c>
      <c r="O68" s="101">
        <v>0.03</v>
      </c>
      <c r="P68" s="50">
        <v>0</v>
      </c>
      <c r="Q68" s="50">
        <v>0</v>
      </c>
      <c r="R68" s="99">
        <v>3.5000000000000003E-2</v>
      </c>
      <c r="S68" s="50">
        <v>0</v>
      </c>
      <c r="T68" s="50">
        <v>0</v>
      </c>
    </row>
    <row r="69" spans="1:20" ht="15.75" x14ac:dyDescent="0.25">
      <c r="A69" s="45"/>
      <c r="B69" s="39">
        <v>1</v>
      </c>
      <c r="C69" s="40">
        <v>1</v>
      </c>
      <c r="D69" s="40">
        <v>8</v>
      </c>
      <c r="E69" s="41">
        <v>1</v>
      </c>
      <c r="F69" s="55">
        <v>1</v>
      </c>
      <c r="G69" s="55">
        <v>2</v>
      </c>
      <c r="H69" s="42"/>
      <c r="I69" s="60"/>
      <c r="J69" s="60" t="s">
        <v>68</v>
      </c>
      <c r="K69" s="44">
        <v>0</v>
      </c>
      <c r="L69" s="44">
        <v>0</v>
      </c>
      <c r="M69" s="44">
        <v>0</v>
      </c>
      <c r="N69" s="44">
        <v>0</v>
      </c>
      <c r="O69" s="98"/>
      <c r="P69" s="44">
        <v>0</v>
      </c>
      <c r="Q69" s="44">
        <v>0</v>
      </c>
      <c r="R69" s="98"/>
      <c r="S69" s="44">
        <v>0</v>
      </c>
      <c r="T69" s="44">
        <v>0</v>
      </c>
    </row>
    <row r="70" spans="1:20" ht="15.75" x14ac:dyDescent="0.25">
      <c r="A70" s="45"/>
      <c r="B70" s="46">
        <v>1</v>
      </c>
      <c r="C70" s="47">
        <v>1</v>
      </c>
      <c r="D70" s="47">
        <v>8</v>
      </c>
      <c r="E70" s="48">
        <v>1</v>
      </c>
      <c r="F70" s="42">
        <v>1</v>
      </c>
      <c r="G70" s="42">
        <v>2</v>
      </c>
      <c r="H70" s="42">
        <v>1</v>
      </c>
      <c r="I70" s="60"/>
      <c r="J70" s="59" t="s">
        <v>65</v>
      </c>
      <c r="K70" s="50">
        <v>0</v>
      </c>
      <c r="L70" s="50">
        <v>0</v>
      </c>
      <c r="M70" s="50">
        <v>0</v>
      </c>
      <c r="N70" s="50">
        <v>0</v>
      </c>
      <c r="O70" s="101">
        <v>0.03</v>
      </c>
      <c r="P70" s="50">
        <v>0</v>
      </c>
      <c r="Q70" s="50">
        <v>0</v>
      </c>
      <c r="R70" s="99">
        <v>3.5000000000000003E-2</v>
      </c>
      <c r="S70" s="50">
        <v>0</v>
      </c>
      <c r="T70" s="50">
        <v>0</v>
      </c>
    </row>
    <row r="71" spans="1:20" ht="15.75" x14ac:dyDescent="0.25">
      <c r="A71" s="45"/>
      <c r="B71" s="46">
        <v>1</v>
      </c>
      <c r="C71" s="47">
        <v>1</v>
      </c>
      <c r="D71" s="47">
        <v>8</v>
      </c>
      <c r="E71" s="48">
        <v>1</v>
      </c>
      <c r="F71" s="42">
        <v>1</v>
      </c>
      <c r="G71" s="42">
        <v>2</v>
      </c>
      <c r="H71" s="42">
        <v>2</v>
      </c>
      <c r="I71" s="60"/>
      <c r="J71" s="59" t="s">
        <v>66</v>
      </c>
      <c r="K71" s="50">
        <v>0</v>
      </c>
      <c r="L71" s="50">
        <v>0</v>
      </c>
      <c r="M71" s="50">
        <v>0</v>
      </c>
      <c r="N71" s="50">
        <v>0</v>
      </c>
      <c r="O71" s="101">
        <v>0.03</v>
      </c>
      <c r="P71" s="50">
        <v>0</v>
      </c>
      <c r="Q71" s="50">
        <v>0</v>
      </c>
      <c r="R71" s="99">
        <v>3.5000000000000003E-2</v>
      </c>
      <c r="S71" s="50">
        <v>0</v>
      </c>
      <c r="T71" s="50">
        <v>0</v>
      </c>
    </row>
    <row r="72" spans="1:20" ht="15.75" x14ac:dyDescent="0.25">
      <c r="A72" s="45"/>
      <c r="B72" s="46">
        <v>1</v>
      </c>
      <c r="C72" s="47">
        <v>1</v>
      </c>
      <c r="D72" s="47">
        <v>8</v>
      </c>
      <c r="E72" s="48">
        <v>1</v>
      </c>
      <c r="F72" s="42">
        <v>1</v>
      </c>
      <c r="G72" s="42">
        <v>2</v>
      </c>
      <c r="H72" s="42">
        <v>3</v>
      </c>
      <c r="I72" s="60"/>
      <c r="J72" s="59" t="s">
        <v>67</v>
      </c>
      <c r="K72" s="50">
        <v>0</v>
      </c>
      <c r="L72" s="50">
        <v>0</v>
      </c>
      <c r="M72" s="50">
        <v>0</v>
      </c>
      <c r="N72" s="50">
        <v>0</v>
      </c>
      <c r="O72" s="101">
        <v>0.03</v>
      </c>
      <c r="P72" s="50">
        <v>0</v>
      </c>
      <c r="Q72" s="50">
        <v>0</v>
      </c>
      <c r="R72" s="99">
        <v>3.5000000000000003E-2</v>
      </c>
      <c r="S72" s="50">
        <v>0</v>
      </c>
      <c r="T72" s="50">
        <v>0</v>
      </c>
    </row>
    <row r="73" spans="1:20" ht="15.75" x14ac:dyDescent="0.25">
      <c r="A73" s="45"/>
      <c r="B73" s="39">
        <v>1</v>
      </c>
      <c r="C73" s="40">
        <v>1</v>
      </c>
      <c r="D73" s="40">
        <v>8</v>
      </c>
      <c r="E73" s="41">
        <v>1</v>
      </c>
      <c r="F73" s="55">
        <v>1</v>
      </c>
      <c r="G73" s="55">
        <v>3</v>
      </c>
      <c r="H73" s="42"/>
      <c r="I73" s="42"/>
      <c r="J73" s="43" t="s">
        <v>69</v>
      </c>
      <c r="K73" s="44">
        <v>0</v>
      </c>
      <c r="L73" s="44">
        <v>0</v>
      </c>
      <c r="M73" s="44">
        <v>0</v>
      </c>
      <c r="N73" s="44">
        <v>0</v>
      </c>
      <c r="O73" s="98"/>
      <c r="P73" s="44">
        <v>0</v>
      </c>
      <c r="Q73" s="44">
        <v>0</v>
      </c>
      <c r="R73" s="98"/>
      <c r="S73" s="44">
        <v>0</v>
      </c>
      <c r="T73" s="44">
        <v>0</v>
      </c>
    </row>
    <row r="74" spans="1:20" ht="15.75" x14ac:dyDescent="0.25">
      <c r="A74" s="45"/>
      <c r="B74" s="46">
        <v>1</v>
      </c>
      <c r="C74" s="47">
        <v>1</v>
      </c>
      <c r="D74" s="47">
        <v>8</v>
      </c>
      <c r="E74" s="48">
        <v>1</v>
      </c>
      <c r="F74" s="42">
        <v>1</v>
      </c>
      <c r="G74" s="42">
        <v>3</v>
      </c>
      <c r="H74" s="42">
        <v>1</v>
      </c>
      <c r="I74" s="42"/>
      <c r="J74" s="59" t="s">
        <v>65</v>
      </c>
      <c r="K74" s="50">
        <v>0</v>
      </c>
      <c r="L74" s="50">
        <v>0</v>
      </c>
      <c r="M74" s="50">
        <v>0</v>
      </c>
      <c r="N74" s="50">
        <v>0</v>
      </c>
      <c r="O74" s="101">
        <v>0.03</v>
      </c>
      <c r="P74" s="50">
        <v>0</v>
      </c>
      <c r="Q74" s="50">
        <v>0</v>
      </c>
      <c r="R74" s="99">
        <v>3.5000000000000003E-2</v>
      </c>
      <c r="S74" s="50">
        <v>0</v>
      </c>
      <c r="T74" s="50">
        <v>0</v>
      </c>
    </row>
    <row r="75" spans="1:20" ht="15.75" x14ac:dyDescent="0.25">
      <c r="A75" s="45"/>
      <c r="B75" s="46">
        <v>1</v>
      </c>
      <c r="C75" s="47">
        <v>1</v>
      </c>
      <c r="D75" s="47">
        <v>8</v>
      </c>
      <c r="E75" s="48">
        <v>1</v>
      </c>
      <c r="F75" s="42">
        <v>1</v>
      </c>
      <c r="G75" s="42">
        <v>3</v>
      </c>
      <c r="H75" s="42">
        <v>2</v>
      </c>
      <c r="I75" s="42"/>
      <c r="J75" s="59" t="s">
        <v>66</v>
      </c>
      <c r="K75" s="50">
        <v>0</v>
      </c>
      <c r="L75" s="50">
        <v>0</v>
      </c>
      <c r="M75" s="50">
        <v>0</v>
      </c>
      <c r="N75" s="50">
        <v>0</v>
      </c>
      <c r="O75" s="101">
        <v>0.03</v>
      </c>
      <c r="P75" s="50">
        <v>0</v>
      </c>
      <c r="Q75" s="50">
        <v>0</v>
      </c>
      <c r="R75" s="99">
        <v>3.5000000000000003E-2</v>
      </c>
      <c r="S75" s="50">
        <v>0</v>
      </c>
      <c r="T75" s="50">
        <v>0</v>
      </c>
    </row>
    <row r="76" spans="1:20" ht="15.75" x14ac:dyDescent="0.25">
      <c r="A76" s="45"/>
      <c r="B76" s="46">
        <v>1</v>
      </c>
      <c r="C76" s="47">
        <v>1</v>
      </c>
      <c r="D76" s="47">
        <v>8</v>
      </c>
      <c r="E76" s="48">
        <v>1</v>
      </c>
      <c r="F76" s="42">
        <v>1</v>
      </c>
      <c r="G76" s="42">
        <v>3</v>
      </c>
      <c r="H76" s="42">
        <v>3</v>
      </c>
      <c r="I76" s="42"/>
      <c r="J76" s="59" t="s">
        <v>67</v>
      </c>
      <c r="K76" s="50">
        <v>0</v>
      </c>
      <c r="L76" s="50">
        <v>0</v>
      </c>
      <c r="M76" s="50">
        <v>0</v>
      </c>
      <c r="N76" s="50">
        <v>0</v>
      </c>
      <c r="O76" s="101">
        <v>0.03</v>
      </c>
      <c r="P76" s="50">
        <v>0</v>
      </c>
      <c r="Q76" s="50">
        <v>0</v>
      </c>
      <c r="R76" s="99">
        <v>3.5000000000000003E-2</v>
      </c>
      <c r="S76" s="50">
        <v>0</v>
      </c>
      <c r="T76" s="50">
        <v>0</v>
      </c>
    </row>
    <row r="77" spans="1:20" ht="15.75" x14ac:dyDescent="0.25">
      <c r="A77" s="45"/>
      <c r="B77" s="39">
        <v>1</v>
      </c>
      <c r="C77" s="40">
        <v>1</v>
      </c>
      <c r="D77" s="40">
        <v>8</v>
      </c>
      <c r="E77" s="41">
        <v>1</v>
      </c>
      <c r="F77" s="55">
        <v>1</v>
      </c>
      <c r="G77" s="55">
        <v>4</v>
      </c>
      <c r="H77" s="42"/>
      <c r="I77" s="42"/>
      <c r="J77" s="43" t="s">
        <v>70</v>
      </c>
      <c r="K77" s="44">
        <v>0</v>
      </c>
      <c r="L77" s="44">
        <v>0</v>
      </c>
      <c r="M77" s="44">
        <v>0</v>
      </c>
      <c r="N77" s="44">
        <v>0</v>
      </c>
      <c r="O77" s="98"/>
      <c r="P77" s="44">
        <v>0</v>
      </c>
      <c r="Q77" s="44">
        <v>0</v>
      </c>
      <c r="R77" s="98"/>
      <c r="S77" s="44">
        <v>0</v>
      </c>
      <c r="T77" s="44">
        <v>0</v>
      </c>
    </row>
    <row r="78" spans="1:20" ht="15.75" x14ac:dyDescent="0.25">
      <c r="A78" s="45"/>
      <c r="B78" s="46">
        <v>1</v>
      </c>
      <c r="C78" s="47">
        <v>1</v>
      </c>
      <c r="D78" s="47">
        <v>8</v>
      </c>
      <c r="E78" s="48">
        <v>1</v>
      </c>
      <c r="F78" s="42">
        <v>1</v>
      </c>
      <c r="G78" s="42">
        <v>4</v>
      </c>
      <c r="H78" s="42">
        <v>1</v>
      </c>
      <c r="I78" s="42"/>
      <c r="J78" s="49" t="s">
        <v>71</v>
      </c>
      <c r="K78" s="50">
        <v>0</v>
      </c>
      <c r="L78" s="50">
        <v>0</v>
      </c>
      <c r="M78" s="50">
        <v>0</v>
      </c>
      <c r="N78" s="50">
        <v>0</v>
      </c>
      <c r="O78" s="101">
        <v>0.03</v>
      </c>
      <c r="P78" s="50">
        <v>0</v>
      </c>
      <c r="Q78" s="50">
        <v>0</v>
      </c>
      <c r="R78" s="99">
        <v>3.5000000000000003E-2</v>
      </c>
      <c r="S78" s="50">
        <v>0</v>
      </c>
      <c r="T78" s="50">
        <v>0</v>
      </c>
    </row>
    <row r="79" spans="1:20" ht="15.75" x14ac:dyDescent="0.25">
      <c r="A79" s="45"/>
      <c r="B79" s="46">
        <v>1</v>
      </c>
      <c r="C79" s="47">
        <v>1</v>
      </c>
      <c r="D79" s="47">
        <v>8</v>
      </c>
      <c r="E79" s="48">
        <v>1</v>
      </c>
      <c r="F79" s="42">
        <v>1</v>
      </c>
      <c r="G79" s="42">
        <v>4</v>
      </c>
      <c r="H79" s="42">
        <v>2</v>
      </c>
      <c r="I79" s="42"/>
      <c r="J79" s="49" t="s">
        <v>72</v>
      </c>
      <c r="K79" s="50">
        <v>0</v>
      </c>
      <c r="L79" s="50">
        <v>0</v>
      </c>
      <c r="M79" s="50">
        <v>0</v>
      </c>
      <c r="N79" s="50">
        <v>0</v>
      </c>
      <c r="O79" s="101">
        <v>0.03</v>
      </c>
      <c r="P79" s="50">
        <v>0</v>
      </c>
      <c r="Q79" s="50">
        <v>0</v>
      </c>
      <c r="R79" s="99">
        <v>3.5000000000000003E-2</v>
      </c>
      <c r="S79" s="50">
        <v>0</v>
      </c>
      <c r="T79" s="50">
        <v>0</v>
      </c>
    </row>
    <row r="80" spans="1:20" ht="15.75" x14ac:dyDescent="0.25">
      <c r="A80" s="143">
        <v>2</v>
      </c>
      <c r="B80" s="124">
        <v>1</v>
      </c>
      <c r="C80" s="125">
        <v>1</v>
      </c>
      <c r="D80" s="125">
        <v>8</v>
      </c>
      <c r="E80" s="126">
        <v>1</v>
      </c>
      <c r="F80" s="127">
        <v>2</v>
      </c>
      <c r="G80" s="131"/>
      <c r="H80" s="131"/>
      <c r="I80" s="131"/>
      <c r="J80" s="128" t="s">
        <v>73</v>
      </c>
      <c r="K80" s="132">
        <v>0</v>
      </c>
      <c r="L80" s="132">
        <v>0</v>
      </c>
      <c r="M80" s="132">
        <v>0</v>
      </c>
      <c r="N80" s="132">
        <v>0</v>
      </c>
      <c r="O80" s="133"/>
      <c r="P80" s="132">
        <v>0</v>
      </c>
      <c r="Q80" s="132">
        <v>0</v>
      </c>
      <c r="R80" s="133"/>
      <c r="S80" s="132">
        <v>0</v>
      </c>
      <c r="T80" s="132">
        <v>0</v>
      </c>
    </row>
    <row r="81" spans="1:20" ht="38.25" x14ac:dyDescent="0.25">
      <c r="A81" s="45"/>
      <c r="B81" s="46">
        <v>1</v>
      </c>
      <c r="C81" s="47">
        <v>1</v>
      </c>
      <c r="D81" s="47">
        <v>8</v>
      </c>
      <c r="E81" s="48">
        <v>1</v>
      </c>
      <c r="F81" s="42">
        <v>2</v>
      </c>
      <c r="G81" s="42">
        <v>1</v>
      </c>
      <c r="H81" s="42"/>
      <c r="I81" s="42"/>
      <c r="J81" s="61" t="s">
        <v>74</v>
      </c>
      <c r="K81" s="50">
        <v>0</v>
      </c>
      <c r="L81" s="50">
        <v>0</v>
      </c>
      <c r="M81" s="62">
        <v>0</v>
      </c>
      <c r="N81" s="62">
        <v>0</v>
      </c>
      <c r="O81" s="101">
        <v>0.03</v>
      </c>
      <c r="P81" s="50">
        <v>0</v>
      </c>
      <c r="Q81" s="62">
        <v>0</v>
      </c>
      <c r="R81" s="99">
        <v>3.5000000000000003E-2</v>
      </c>
      <c r="S81" s="50">
        <v>0</v>
      </c>
      <c r="T81" s="62">
        <v>0</v>
      </c>
    </row>
    <row r="82" spans="1:20" ht="25.5" x14ac:dyDescent="0.25">
      <c r="A82" s="45"/>
      <c r="B82" s="46">
        <v>1</v>
      </c>
      <c r="C82" s="47">
        <v>1</v>
      </c>
      <c r="D82" s="47">
        <v>8</v>
      </c>
      <c r="E82" s="48">
        <v>1</v>
      </c>
      <c r="F82" s="42">
        <v>2</v>
      </c>
      <c r="G82" s="42">
        <v>2</v>
      </c>
      <c r="H82" s="42"/>
      <c r="I82" s="42"/>
      <c r="J82" s="61" t="s">
        <v>75</v>
      </c>
      <c r="K82" s="50">
        <v>0</v>
      </c>
      <c r="L82" s="50">
        <v>0</v>
      </c>
      <c r="M82" s="62">
        <v>0</v>
      </c>
      <c r="N82" s="62">
        <v>0</v>
      </c>
      <c r="O82" s="101">
        <v>0.03</v>
      </c>
      <c r="P82" s="50">
        <v>0</v>
      </c>
      <c r="Q82" s="62">
        <v>0</v>
      </c>
      <c r="R82" s="99">
        <v>3.5000000000000003E-2</v>
      </c>
      <c r="S82" s="50">
        <v>0</v>
      </c>
      <c r="T82" s="62">
        <v>0</v>
      </c>
    </row>
    <row r="83" spans="1:20" ht="30.75" customHeight="1" x14ac:dyDescent="0.25">
      <c r="A83" s="45"/>
      <c r="B83" s="46">
        <v>1</v>
      </c>
      <c r="C83" s="47">
        <v>1</v>
      </c>
      <c r="D83" s="47">
        <v>8</v>
      </c>
      <c r="E83" s="48">
        <v>1</v>
      </c>
      <c r="F83" s="42">
        <v>2</v>
      </c>
      <c r="G83" s="42">
        <v>3</v>
      </c>
      <c r="H83" s="42"/>
      <c r="I83" s="42"/>
      <c r="J83" s="61" t="s">
        <v>76</v>
      </c>
      <c r="K83" s="50">
        <v>0</v>
      </c>
      <c r="L83" s="50">
        <v>0</v>
      </c>
      <c r="M83" s="62">
        <v>0</v>
      </c>
      <c r="N83" s="62">
        <v>0</v>
      </c>
      <c r="O83" s="101">
        <v>0.03</v>
      </c>
      <c r="P83" s="50">
        <v>0</v>
      </c>
      <c r="Q83" s="62">
        <v>0</v>
      </c>
      <c r="R83" s="99">
        <v>3.5000000000000003E-2</v>
      </c>
      <c r="S83" s="50">
        <v>0</v>
      </c>
      <c r="T83" s="62">
        <v>0</v>
      </c>
    </row>
    <row r="84" spans="1:20" ht="15.75" x14ac:dyDescent="0.25">
      <c r="A84" s="143">
        <v>3</v>
      </c>
      <c r="B84" s="124">
        <v>1</v>
      </c>
      <c r="C84" s="125">
        <v>1</v>
      </c>
      <c r="D84" s="125">
        <v>8</v>
      </c>
      <c r="E84" s="126">
        <v>1</v>
      </c>
      <c r="F84" s="127">
        <v>3</v>
      </c>
      <c r="G84" s="127"/>
      <c r="H84" s="131"/>
      <c r="I84" s="131"/>
      <c r="J84" s="128" t="s">
        <v>77</v>
      </c>
      <c r="K84" s="132">
        <v>22946.29</v>
      </c>
      <c r="L84" s="132">
        <v>7648.76</v>
      </c>
      <c r="M84" s="132">
        <v>15297.53</v>
      </c>
      <c r="N84" s="132">
        <v>45892.58</v>
      </c>
      <c r="O84" s="133"/>
      <c r="P84" s="132">
        <v>1376.77</v>
      </c>
      <c r="Q84" s="132">
        <v>47269.35</v>
      </c>
      <c r="R84" s="133"/>
      <c r="S84" s="132">
        <v>1654.42</v>
      </c>
      <c r="T84" s="132">
        <v>48923.77</v>
      </c>
    </row>
    <row r="85" spans="1:20" ht="15.75" x14ac:dyDescent="0.25">
      <c r="A85" s="45"/>
      <c r="B85" s="39">
        <v>1</v>
      </c>
      <c r="C85" s="40">
        <v>1</v>
      </c>
      <c r="D85" s="40">
        <v>8</v>
      </c>
      <c r="E85" s="41">
        <v>1</v>
      </c>
      <c r="F85" s="55">
        <v>3</v>
      </c>
      <c r="G85" s="55">
        <v>1</v>
      </c>
      <c r="H85" s="42"/>
      <c r="I85" s="42"/>
      <c r="J85" s="43" t="s">
        <v>78</v>
      </c>
      <c r="K85" s="44">
        <v>22946.29</v>
      </c>
      <c r="L85" s="44">
        <v>7648.76</v>
      </c>
      <c r="M85" s="44">
        <v>15297.53</v>
      </c>
      <c r="N85" s="44">
        <v>45892.58</v>
      </c>
      <c r="O85" s="98"/>
      <c r="P85" s="44">
        <v>1376.77</v>
      </c>
      <c r="Q85" s="44">
        <v>47269.35</v>
      </c>
      <c r="R85" s="98"/>
      <c r="S85" s="44">
        <v>1654.42</v>
      </c>
      <c r="T85" s="44">
        <v>48923.77</v>
      </c>
    </row>
    <row r="86" spans="1:20" ht="15.75" x14ac:dyDescent="0.25">
      <c r="A86" s="45"/>
      <c r="B86" s="46">
        <v>1</v>
      </c>
      <c r="C86" s="47">
        <v>1</v>
      </c>
      <c r="D86" s="47">
        <v>8</v>
      </c>
      <c r="E86" s="48">
        <v>1</v>
      </c>
      <c r="F86" s="42">
        <v>3</v>
      </c>
      <c r="G86" s="42">
        <v>1</v>
      </c>
      <c r="H86" s="42">
        <v>1</v>
      </c>
      <c r="I86" s="42"/>
      <c r="J86" s="49" t="s">
        <v>79</v>
      </c>
      <c r="K86" s="50">
        <v>22946.29</v>
      </c>
      <c r="L86" s="50">
        <v>7648.76</v>
      </c>
      <c r="M86" s="62">
        <v>15297.53</v>
      </c>
      <c r="N86" s="50">
        <v>45892.58</v>
      </c>
      <c r="O86" s="101">
        <v>0.03</v>
      </c>
      <c r="P86" s="50">
        <v>1376.77</v>
      </c>
      <c r="Q86" s="50">
        <v>47269.35</v>
      </c>
      <c r="R86" s="99">
        <v>3.5000000000000003E-2</v>
      </c>
      <c r="S86" s="50">
        <v>1654.42</v>
      </c>
      <c r="T86" s="50">
        <v>48923.77</v>
      </c>
    </row>
    <row r="87" spans="1:20" ht="15.75" x14ac:dyDescent="0.25">
      <c r="A87" s="45"/>
      <c r="B87" s="46">
        <v>1</v>
      </c>
      <c r="C87" s="47">
        <v>1</v>
      </c>
      <c r="D87" s="47">
        <v>8</v>
      </c>
      <c r="E87" s="48">
        <v>1</v>
      </c>
      <c r="F87" s="42">
        <v>3</v>
      </c>
      <c r="G87" s="42">
        <v>1</v>
      </c>
      <c r="H87" s="42">
        <v>2</v>
      </c>
      <c r="I87" s="42"/>
      <c r="J87" s="49" t="s">
        <v>80</v>
      </c>
      <c r="K87" s="50">
        <v>0</v>
      </c>
      <c r="L87" s="50">
        <v>0</v>
      </c>
      <c r="M87" s="62">
        <v>0</v>
      </c>
      <c r="N87" s="50">
        <v>0</v>
      </c>
      <c r="O87" s="101">
        <v>0.03</v>
      </c>
      <c r="P87" s="50">
        <v>0</v>
      </c>
      <c r="Q87" s="50">
        <v>0</v>
      </c>
      <c r="R87" s="99">
        <v>3.5000000000000003E-2</v>
      </c>
      <c r="S87" s="50">
        <v>0</v>
      </c>
      <c r="T87" s="50">
        <v>0</v>
      </c>
    </row>
    <row r="88" spans="1:20" ht="15.75" x14ac:dyDescent="0.25">
      <c r="A88" s="45"/>
      <c r="B88" s="46">
        <v>1</v>
      </c>
      <c r="C88" s="47">
        <v>1</v>
      </c>
      <c r="D88" s="47">
        <v>8</v>
      </c>
      <c r="E88" s="48">
        <v>1</v>
      </c>
      <c r="F88" s="42">
        <v>3</v>
      </c>
      <c r="G88" s="42">
        <v>1</v>
      </c>
      <c r="H88" s="42">
        <v>3</v>
      </c>
      <c r="I88" s="42"/>
      <c r="J88" s="49" t="s">
        <v>81</v>
      </c>
      <c r="K88" s="50">
        <v>0</v>
      </c>
      <c r="L88" s="50">
        <v>0</v>
      </c>
      <c r="M88" s="62">
        <v>0</v>
      </c>
      <c r="N88" s="50">
        <v>0</v>
      </c>
      <c r="O88" s="101">
        <v>0.03</v>
      </c>
      <c r="P88" s="50">
        <v>0</v>
      </c>
      <c r="Q88" s="50">
        <v>0</v>
      </c>
      <c r="R88" s="99">
        <v>3.5000000000000003E-2</v>
      </c>
      <c r="S88" s="50">
        <v>0</v>
      </c>
      <c r="T88" s="50">
        <v>0</v>
      </c>
    </row>
    <row r="89" spans="1:20" ht="15.75" x14ac:dyDescent="0.25">
      <c r="A89" s="45"/>
      <c r="B89" s="46">
        <v>1</v>
      </c>
      <c r="C89" s="47">
        <v>1</v>
      </c>
      <c r="D89" s="47">
        <v>8</v>
      </c>
      <c r="E89" s="48">
        <v>1</v>
      </c>
      <c r="F89" s="42">
        <v>3</v>
      </c>
      <c r="G89" s="42">
        <v>1</v>
      </c>
      <c r="H89" s="42">
        <v>4</v>
      </c>
      <c r="I89" s="42"/>
      <c r="J89" s="49" t="s">
        <v>82</v>
      </c>
      <c r="K89" s="50">
        <v>0</v>
      </c>
      <c r="L89" s="50">
        <v>0</v>
      </c>
      <c r="M89" s="62">
        <v>0</v>
      </c>
      <c r="N89" s="50">
        <v>0</v>
      </c>
      <c r="O89" s="101">
        <v>0.03</v>
      </c>
      <c r="P89" s="50">
        <v>0</v>
      </c>
      <c r="Q89" s="50">
        <v>0</v>
      </c>
      <c r="R89" s="99">
        <v>3.5000000000000003E-2</v>
      </c>
      <c r="S89" s="50">
        <v>0</v>
      </c>
      <c r="T89" s="50">
        <v>0</v>
      </c>
    </row>
    <row r="90" spans="1:20" ht="15.75" x14ac:dyDescent="0.25">
      <c r="A90" s="45"/>
      <c r="B90" s="46">
        <v>1</v>
      </c>
      <c r="C90" s="47">
        <v>1</v>
      </c>
      <c r="D90" s="47">
        <v>8</v>
      </c>
      <c r="E90" s="48">
        <v>1</v>
      </c>
      <c r="F90" s="42">
        <v>3</v>
      </c>
      <c r="G90" s="42">
        <v>1</v>
      </c>
      <c r="H90" s="42">
        <v>5</v>
      </c>
      <c r="I90" s="42"/>
      <c r="J90" s="49" t="s">
        <v>83</v>
      </c>
      <c r="K90" s="50">
        <v>0</v>
      </c>
      <c r="L90" s="50">
        <v>0</v>
      </c>
      <c r="M90" s="62">
        <v>0</v>
      </c>
      <c r="N90" s="50">
        <v>0</v>
      </c>
      <c r="O90" s="101">
        <v>0.03</v>
      </c>
      <c r="P90" s="50">
        <v>0</v>
      </c>
      <c r="Q90" s="50">
        <v>0</v>
      </c>
      <c r="R90" s="99">
        <v>3.5000000000000003E-2</v>
      </c>
      <c r="S90" s="50">
        <v>0</v>
      </c>
      <c r="T90" s="50">
        <v>0</v>
      </c>
    </row>
    <row r="91" spans="1:20" ht="15.75" x14ac:dyDescent="0.25">
      <c r="A91" s="45"/>
      <c r="B91" s="39">
        <v>1</v>
      </c>
      <c r="C91" s="40">
        <v>1</v>
      </c>
      <c r="D91" s="40">
        <v>8</v>
      </c>
      <c r="E91" s="41">
        <v>1</v>
      </c>
      <c r="F91" s="55">
        <v>3</v>
      </c>
      <c r="G91" s="55">
        <v>2</v>
      </c>
      <c r="H91" s="42"/>
      <c r="I91" s="42"/>
      <c r="J91" s="43" t="s">
        <v>84</v>
      </c>
      <c r="K91" s="44">
        <v>0</v>
      </c>
      <c r="L91" s="44">
        <v>0</v>
      </c>
      <c r="M91" s="44">
        <v>0</v>
      </c>
      <c r="N91" s="44">
        <v>0</v>
      </c>
      <c r="O91" s="98"/>
      <c r="P91" s="44">
        <v>0</v>
      </c>
      <c r="Q91" s="44">
        <v>0</v>
      </c>
      <c r="R91" s="98"/>
      <c r="S91" s="44">
        <v>0</v>
      </c>
      <c r="T91" s="44">
        <v>0</v>
      </c>
    </row>
    <row r="92" spans="1:20" ht="15.75" x14ac:dyDescent="0.25">
      <c r="A92" s="45"/>
      <c r="B92" s="46">
        <v>1</v>
      </c>
      <c r="C92" s="47">
        <v>1</v>
      </c>
      <c r="D92" s="47">
        <v>8</v>
      </c>
      <c r="E92" s="48">
        <v>1</v>
      </c>
      <c r="F92" s="42">
        <v>3</v>
      </c>
      <c r="G92" s="42">
        <v>2</v>
      </c>
      <c r="H92" s="42">
        <v>1</v>
      </c>
      <c r="I92" s="42"/>
      <c r="J92" s="49" t="s">
        <v>85</v>
      </c>
      <c r="K92" s="50">
        <v>0</v>
      </c>
      <c r="L92" s="50">
        <v>0</v>
      </c>
      <c r="M92" s="62">
        <v>0</v>
      </c>
      <c r="N92" s="50">
        <v>0</v>
      </c>
      <c r="O92" s="101">
        <v>0.03</v>
      </c>
      <c r="P92" s="50">
        <v>0</v>
      </c>
      <c r="Q92" s="50">
        <v>0</v>
      </c>
      <c r="R92" s="99">
        <v>3.5000000000000003E-2</v>
      </c>
      <c r="S92" s="50">
        <v>0</v>
      </c>
      <c r="T92" s="50">
        <v>0</v>
      </c>
    </row>
    <row r="93" spans="1:20" ht="15.75" x14ac:dyDescent="0.25">
      <c r="A93" s="45"/>
      <c r="B93" s="46">
        <v>1</v>
      </c>
      <c r="C93" s="47">
        <v>1</v>
      </c>
      <c r="D93" s="47">
        <v>8</v>
      </c>
      <c r="E93" s="48">
        <v>1</v>
      </c>
      <c r="F93" s="42">
        <v>3</v>
      </c>
      <c r="G93" s="42">
        <v>2</v>
      </c>
      <c r="H93" s="42">
        <v>2</v>
      </c>
      <c r="I93" s="42"/>
      <c r="J93" s="49" t="s">
        <v>86</v>
      </c>
      <c r="K93" s="50">
        <v>0</v>
      </c>
      <c r="L93" s="50">
        <v>0</v>
      </c>
      <c r="M93" s="62">
        <v>0</v>
      </c>
      <c r="N93" s="50">
        <v>0</v>
      </c>
      <c r="O93" s="101">
        <v>0.03</v>
      </c>
      <c r="P93" s="50">
        <v>0</v>
      </c>
      <c r="Q93" s="50">
        <v>0</v>
      </c>
      <c r="R93" s="99">
        <v>3.5000000000000003E-2</v>
      </c>
      <c r="S93" s="50">
        <v>0</v>
      </c>
      <c r="T93" s="50">
        <v>0</v>
      </c>
    </row>
    <row r="94" spans="1:20" ht="15.75" x14ac:dyDescent="0.25">
      <c r="A94" s="45"/>
      <c r="B94" s="46">
        <v>1</v>
      </c>
      <c r="C94" s="47">
        <v>1</v>
      </c>
      <c r="D94" s="47">
        <v>8</v>
      </c>
      <c r="E94" s="48">
        <v>1</v>
      </c>
      <c r="F94" s="42">
        <v>3</v>
      </c>
      <c r="G94" s="42">
        <v>2</v>
      </c>
      <c r="H94" s="42">
        <v>3</v>
      </c>
      <c r="I94" s="42"/>
      <c r="J94" s="49" t="s">
        <v>83</v>
      </c>
      <c r="K94" s="50">
        <v>0</v>
      </c>
      <c r="L94" s="50">
        <v>0</v>
      </c>
      <c r="M94" s="62">
        <v>0</v>
      </c>
      <c r="N94" s="50">
        <v>0</v>
      </c>
      <c r="O94" s="101">
        <v>0.03</v>
      </c>
      <c r="P94" s="50">
        <v>0</v>
      </c>
      <c r="Q94" s="50">
        <v>0</v>
      </c>
      <c r="R94" s="99">
        <v>3.5000000000000003E-2</v>
      </c>
      <c r="S94" s="50">
        <v>0</v>
      </c>
      <c r="T94" s="50">
        <v>0</v>
      </c>
    </row>
    <row r="95" spans="1:20" ht="15.75" x14ac:dyDescent="0.25">
      <c r="A95" s="45"/>
      <c r="B95" s="46">
        <v>1</v>
      </c>
      <c r="C95" s="47">
        <v>1</v>
      </c>
      <c r="D95" s="47">
        <v>8</v>
      </c>
      <c r="E95" s="48">
        <v>1</v>
      </c>
      <c r="F95" s="42">
        <v>3</v>
      </c>
      <c r="G95" s="42">
        <v>2</v>
      </c>
      <c r="H95" s="42">
        <v>4</v>
      </c>
      <c r="I95" s="42"/>
      <c r="J95" s="49" t="s">
        <v>87</v>
      </c>
      <c r="K95" s="50">
        <v>0</v>
      </c>
      <c r="L95" s="50">
        <v>0</v>
      </c>
      <c r="M95" s="62">
        <v>0</v>
      </c>
      <c r="N95" s="50">
        <v>0</v>
      </c>
      <c r="O95" s="101">
        <v>0.03</v>
      </c>
      <c r="P95" s="50">
        <v>0</v>
      </c>
      <c r="Q95" s="50">
        <v>0</v>
      </c>
      <c r="R95" s="99">
        <v>3.5000000000000003E-2</v>
      </c>
      <c r="S95" s="50">
        <v>0</v>
      </c>
      <c r="T95" s="50">
        <v>0</v>
      </c>
    </row>
    <row r="96" spans="1:20" ht="15.75" x14ac:dyDescent="0.25">
      <c r="A96" s="143">
        <v>4</v>
      </c>
      <c r="B96" s="124">
        <v>1</v>
      </c>
      <c r="C96" s="125">
        <v>1</v>
      </c>
      <c r="D96" s="125">
        <v>8</v>
      </c>
      <c r="E96" s="126">
        <v>1</v>
      </c>
      <c r="F96" s="127">
        <v>4</v>
      </c>
      <c r="G96" s="131"/>
      <c r="H96" s="131"/>
      <c r="I96" s="131"/>
      <c r="J96" s="128" t="s">
        <v>88</v>
      </c>
      <c r="K96" s="132">
        <v>26287.499999999996</v>
      </c>
      <c r="L96" s="132">
        <v>4614.16</v>
      </c>
      <c r="M96" s="132">
        <v>9028.1200000000008</v>
      </c>
      <c r="N96" s="132">
        <v>39929.780000000006</v>
      </c>
      <c r="O96" s="133"/>
      <c r="P96" s="132">
        <v>1197.8700000000001</v>
      </c>
      <c r="Q96" s="132">
        <v>41127.65</v>
      </c>
      <c r="R96" s="133"/>
      <c r="S96" s="132">
        <v>1439.44</v>
      </c>
      <c r="T96" s="132">
        <v>42567.09</v>
      </c>
    </row>
    <row r="97" spans="1:20" ht="15.75" x14ac:dyDescent="0.25">
      <c r="A97" s="45"/>
      <c r="B97" s="46">
        <v>1</v>
      </c>
      <c r="C97" s="47">
        <v>1</v>
      </c>
      <c r="D97" s="47">
        <v>8</v>
      </c>
      <c r="E97" s="48">
        <v>1</v>
      </c>
      <c r="F97" s="42">
        <v>4</v>
      </c>
      <c r="G97" s="42">
        <v>1</v>
      </c>
      <c r="H97" s="42"/>
      <c r="I97" s="42"/>
      <c r="J97" s="49" t="s">
        <v>89</v>
      </c>
      <c r="K97" s="50">
        <v>11058.99</v>
      </c>
      <c r="L97" s="50">
        <v>1843.16</v>
      </c>
      <c r="M97" s="62">
        <v>3686.33</v>
      </c>
      <c r="N97" s="50">
        <v>16588.48</v>
      </c>
      <c r="O97" s="101">
        <v>0.03</v>
      </c>
      <c r="P97" s="50">
        <v>497.65</v>
      </c>
      <c r="Q97" s="50">
        <v>17086.13</v>
      </c>
      <c r="R97" s="99">
        <v>3.5000000000000003E-2</v>
      </c>
      <c r="S97" s="50">
        <v>598.01</v>
      </c>
      <c r="T97" s="50">
        <v>17684.14</v>
      </c>
    </row>
    <row r="98" spans="1:20" ht="15.75" x14ac:dyDescent="0.25">
      <c r="A98" s="45"/>
      <c r="B98" s="46">
        <v>1</v>
      </c>
      <c r="C98" s="47">
        <v>1</v>
      </c>
      <c r="D98" s="47">
        <v>8</v>
      </c>
      <c r="E98" s="48">
        <v>1</v>
      </c>
      <c r="F98" s="42">
        <v>4</v>
      </c>
      <c r="G98" s="42">
        <v>2</v>
      </c>
      <c r="H98" s="42"/>
      <c r="I98" s="42"/>
      <c r="J98" s="49" t="s">
        <v>90</v>
      </c>
      <c r="K98" s="50">
        <v>0</v>
      </c>
      <c r="L98" s="50">
        <v>0</v>
      </c>
      <c r="M98" s="62">
        <v>0</v>
      </c>
      <c r="N98" s="50">
        <v>0</v>
      </c>
      <c r="O98" s="101">
        <v>0.03</v>
      </c>
      <c r="P98" s="50">
        <v>0</v>
      </c>
      <c r="Q98" s="50">
        <v>0</v>
      </c>
      <c r="R98" s="99">
        <v>3.5000000000000003E-2</v>
      </c>
      <c r="S98" s="50">
        <v>0</v>
      </c>
      <c r="T98" s="50">
        <v>0</v>
      </c>
    </row>
    <row r="99" spans="1:20" ht="15.75" x14ac:dyDescent="0.25">
      <c r="A99" s="45"/>
      <c r="B99" s="46">
        <v>1</v>
      </c>
      <c r="C99" s="47">
        <v>1</v>
      </c>
      <c r="D99" s="47">
        <v>8</v>
      </c>
      <c r="E99" s="48">
        <v>1</v>
      </c>
      <c r="F99" s="42">
        <v>4</v>
      </c>
      <c r="G99" s="42">
        <v>3</v>
      </c>
      <c r="H99" s="42"/>
      <c r="I99" s="42"/>
      <c r="J99" s="49" t="s">
        <v>91</v>
      </c>
      <c r="K99" s="50">
        <v>1000</v>
      </c>
      <c r="L99" s="50">
        <v>320</v>
      </c>
      <c r="M99" s="62">
        <v>440</v>
      </c>
      <c r="N99" s="50">
        <v>1760</v>
      </c>
      <c r="O99" s="101">
        <v>0.03</v>
      </c>
      <c r="P99" s="50">
        <v>52.8</v>
      </c>
      <c r="Q99" s="50">
        <v>1812.8</v>
      </c>
      <c r="R99" s="99">
        <v>3.5000000000000003E-2</v>
      </c>
      <c r="S99" s="50">
        <v>63.44</v>
      </c>
      <c r="T99" s="50">
        <v>1876.24</v>
      </c>
    </row>
    <row r="100" spans="1:20" ht="15.75" x14ac:dyDescent="0.25">
      <c r="A100" s="45"/>
      <c r="B100" s="46">
        <v>1</v>
      </c>
      <c r="C100" s="47">
        <v>1</v>
      </c>
      <c r="D100" s="47">
        <v>8</v>
      </c>
      <c r="E100" s="48">
        <v>1</v>
      </c>
      <c r="F100" s="42">
        <v>4</v>
      </c>
      <c r="G100" s="42">
        <v>4</v>
      </c>
      <c r="H100" s="42"/>
      <c r="I100" s="42"/>
      <c r="J100" s="49" t="s">
        <v>92</v>
      </c>
      <c r="K100" s="50">
        <v>0</v>
      </c>
      <c r="L100" s="50">
        <v>0</v>
      </c>
      <c r="M100" s="62">
        <v>0</v>
      </c>
      <c r="N100" s="50">
        <v>0</v>
      </c>
      <c r="O100" s="101">
        <v>0.03</v>
      </c>
      <c r="P100" s="50">
        <v>0</v>
      </c>
      <c r="Q100" s="50">
        <v>0</v>
      </c>
      <c r="R100" s="99">
        <v>3.5000000000000003E-2</v>
      </c>
      <c r="S100" s="50">
        <v>0</v>
      </c>
      <c r="T100" s="50">
        <v>0</v>
      </c>
    </row>
    <row r="101" spans="1:20" ht="15.75" x14ac:dyDescent="0.25">
      <c r="A101" s="45"/>
      <c r="B101" s="46">
        <v>1</v>
      </c>
      <c r="C101" s="47">
        <v>1</v>
      </c>
      <c r="D101" s="47">
        <v>8</v>
      </c>
      <c r="E101" s="48">
        <v>1</v>
      </c>
      <c r="F101" s="42">
        <v>4</v>
      </c>
      <c r="G101" s="42">
        <v>5</v>
      </c>
      <c r="H101" s="42"/>
      <c r="I101" s="42"/>
      <c r="J101" s="49" t="s">
        <v>93</v>
      </c>
      <c r="K101" s="50">
        <v>0</v>
      </c>
      <c r="L101" s="50">
        <v>0</v>
      </c>
      <c r="M101" s="62">
        <v>0</v>
      </c>
      <c r="N101" s="50">
        <v>0</v>
      </c>
      <c r="O101" s="101">
        <v>0.03</v>
      </c>
      <c r="P101" s="50">
        <v>0</v>
      </c>
      <c r="Q101" s="50">
        <v>0</v>
      </c>
      <c r="R101" s="99">
        <v>3.5000000000000003E-2</v>
      </c>
      <c r="S101" s="50">
        <v>0</v>
      </c>
      <c r="T101" s="50">
        <v>0</v>
      </c>
    </row>
    <row r="102" spans="1:20" ht="15.75" x14ac:dyDescent="0.25">
      <c r="A102" s="45"/>
      <c r="B102" s="46">
        <v>1</v>
      </c>
      <c r="C102" s="47">
        <v>1</v>
      </c>
      <c r="D102" s="47">
        <v>8</v>
      </c>
      <c r="E102" s="48">
        <v>1</v>
      </c>
      <c r="F102" s="42">
        <v>4</v>
      </c>
      <c r="G102" s="42">
        <v>6</v>
      </c>
      <c r="H102" s="42"/>
      <c r="I102" s="42"/>
      <c r="J102" s="49" t="s">
        <v>94</v>
      </c>
      <c r="K102" s="50">
        <v>0</v>
      </c>
      <c r="L102" s="50">
        <v>0</v>
      </c>
      <c r="M102" s="62">
        <v>0</v>
      </c>
      <c r="N102" s="50">
        <v>0</v>
      </c>
      <c r="O102" s="101">
        <v>0.03</v>
      </c>
      <c r="P102" s="50">
        <v>0</v>
      </c>
      <c r="Q102" s="50">
        <v>0</v>
      </c>
      <c r="R102" s="99">
        <v>3.5000000000000003E-2</v>
      </c>
      <c r="S102" s="50">
        <v>0</v>
      </c>
      <c r="T102" s="50">
        <v>0</v>
      </c>
    </row>
    <row r="103" spans="1:20" ht="15.75" x14ac:dyDescent="0.25">
      <c r="A103" s="45"/>
      <c r="B103" s="46">
        <v>1</v>
      </c>
      <c r="C103" s="47">
        <v>1</v>
      </c>
      <c r="D103" s="47">
        <v>8</v>
      </c>
      <c r="E103" s="48">
        <v>1</v>
      </c>
      <c r="F103" s="42">
        <v>4</v>
      </c>
      <c r="G103" s="42">
        <v>7</v>
      </c>
      <c r="H103" s="42"/>
      <c r="I103" s="42"/>
      <c r="J103" s="49" t="s">
        <v>95</v>
      </c>
      <c r="K103" s="50">
        <v>0</v>
      </c>
      <c r="L103" s="50">
        <v>0</v>
      </c>
      <c r="M103" s="62">
        <v>0</v>
      </c>
      <c r="N103" s="50">
        <v>0</v>
      </c>
      <c r="O103" s="101">
        <v>0.03</v>
      </c>
      <c r="P103" s="50">
        <v>0</v>
      </c>
      <c r="Q103" s="50">
        <v>0</v>
      </c>
      <c r="R103" s="99">
        <v>3.5000000000000003E-2</v>
      </c>
      <c r="S103" s="50">
        <v>0</v>
      </c>
      <c r="T103" s="50">
        <v>0</v>
      </c>
    </row>
    <row r="104" spans="1:20" ht="25.5" x14ac:dyDescent="0.25">
      <c r="A104" s="45"/>
      <c r="B104" s="46">
        <v>1</v>
      </c>
      <c r="C104" s="47">
        <v>1</v>
      </c>
      <c r="D104" s="47">
        <v>8</v>
      </c>
      <c r="E104" s="48">
        <v>1</v>
      </c>
      <c r="F104" s="42">
        <v>4</v>
      </c>
      <c r="G104" s="42">
        <v>8</v>
      </c>
      <c r="H104" s="42"/>
      <c r="I104" s="42"/>
      <c r="J104" s="61" t="s">
        <v>96</v>
      </c>
      <c r="K104" s="62">
        <v>0</v>
      </c>
      <c r="L104" s="62">
        <v>0</v>
      </c>
      <c r="M104" s="62">
        <v>0</v>
      </c>
      <c r="N104" s="62">
        <v>0</v>
      </c>
      <c r="O104" s="101">
        <v>0.03</v>
      </c>
      <c r="P104" s="50">
        <v>0</v>
      </c>
      <c r="Q104" s="62">
        <v>0</v>
      </c>
      <c r="R104" s="99">
        <v>3.5000000000000003E-2</v>
      </c>
      <c r="S104" s="50">
        <v>0</v>
      </c>
      <c r="T104" s="62">
        <v>0</v>
      </c>
    </row>
    <row r="105" spans="1:20" ht="15.75" x14ac:dyDescent="0.25">
      <c r="A105" s="45"/>
      <c r="B105" s="46">
        <v>1</v>
      </c>
      <c r="C105" s="47">
        <v>1</v>
      </c>
      <c r="D105" s="47">
        <v>8</v>
      </c>
      <c r="E105" s="48">
        <v>1</v>
      </c>
      <c r="F105" s="42">
        <v>4</v>
      </c>
      <c r="G105" s="42">
        <v>9</v>
      </c>
      <c r="H105" s="42"/>
      <c r="I105" s="42"/>
      <c r="J105" s="49" t="s">
        <v>97</v>
      </c>
      <c r="K105" s="50">
        <v>0</v>
      </c>
      <c r="L105" s="50">
        <v>0</v>
      </c>
      <c r="M105" s="62">
        <v>0</v>
      </c>
      <c r="N105" s="50">
        <v>0</v>
      </c>
      <c r="O105" s="101">
        <v>0.03</v>
      </c>
      <c r="P105" s="50">
        <v>0</v>
      </c>
      <c r="Q105" s="50">
        <v>0</v>
      </c>
      <c r="R105" s="99">
        <v>3.5000000000000003E-2</v>
      </c>
      <c r="S105" s="50">
        <v>0</v>
      </c>
      <c r="T105" s="50">
        <v>0</v>
      </c>
    </row>
    <row r="106" spans="1:20" ht="15.75" x14ac:dyDescent="0.25">
      <c r="A106" s="45"/>
      <c r="B106" s="46">
        <v>1</v>
      </c>
      <c r="C106" s="47">
        <v>1</v>
      </c>
      <c r="D106" s="47">
        <v>8</v>
      </c>
      <c r="E106" s="48">
        <v>1</v>
      </c>
      <c r="F106" s="42">
        <v>4</v>
      </c>
      <c r="G106" s="42">
        <v>10</v>
      </c>
      <c r="H106" s="42"/>
      <c r="I106" s="42"/>
      <c r="J106" s="49" t="s">
        <v>98</v>
      </c>
      <c r="K106" s="50">
        <v>0</v>
      </c>
      <c r="L106" s="50">
        <v>0</v>
      </c>
      <c r="M106" s="62">
        <v>0</v>
      </c>
      <c r="N106" s="50">
        <v>0</v>
      </c>
      <c r="O106" s="101">
        <v>0.03</v>
      </c>
      <c r="P106" s="50">
        <v>0</v>
      </c>
      <c r="Q106" s="50">
        <v>0</v>
      </c>
      <c r="R106" s="99">
        <v>3.5000000000000003E-2</v>
      </c>
      <c r="S106" s="50">
        <v>0</v>
      </c>
      <c r="T106" s="50">
        <v>0</v>
      </c>
    </row>
    <row r="107" spans="1:20" ht="15.75" x14ac:dyDescent="0.25">
      <c r="A107" s="45"/>
      <c r="B107" s="46">
        <v>1</v>
      </c>
      <c r="C107" s="47">
        <v>1</v>
      </c>
      <c r="D107" s="47">
        <v>8</v>
      </c>
      <c r="E107" s="48">
        <v>1</v>
      </c>
      <c r="F107" s="42">
        <v>4</v>
      </c>
      <c r="G107" s="42">
        <v>11</v>
      </c>
      <c r="H107" s="42"/>
      <c r="I107" s="42"/>
      <c r="J107" s="49" t="s">
        <v>99</v>
      </c>
      <c r="K107" s="50">
        <v>0</v>
      </c>
      <c r="L107" s="50">
        <v>0</v>
      </c>
      <c r="M107" s="62">
        <v>0</v>
      </c>
      <c r="N107" s="50">
        <v>0</v>
      </c>
      <c r="O107" s="101">
        <v>0.03</v>
      </c>
      <c r="P107" s="50">
        <v>0</v>
      </c>
      <c r="Q107" s="50">
        <v>0</v>
      </c>
      <c r="R107" s="99">
        <v>3.5000000000000003E-2</v>
      </c>
      <c r="S107" s="50">
        <v>0</v>
      </c>
      <c r="T107" s="50">
        <v>0</v>
      </c>
    </row>
    <row r="108" spans="1:20" ht="15.75" x14ac:dyDescent="0.25">
      <c r="A108" s="45"/>
      <c r="B108" s="46">
        <v>1</v>
      </c>
      <c r="C108" s="47">
        <v>1</v>
      </c>
      <c r="D108" s="47">
        <v>8</v>
      </c>
      <c r="E108" s="48">
        <v>1</v>
      </c>
      <c r="F108" s="42">
        <v>4</v>
      </c>
      <c r="G108" s="42">
        <v>12</v>
      </c>
      <c r="H108" s="42"/>
      <c r="I108" s="42"/>
      <c r="J108" s="49" t="s">
        <v>100</v>
      </c>
      <c r="K108" s="50">
        <v>13750.32</v>
      </c>
      <c r="L108" s="50">
        <v>2291</v>
      </c>
      <c r="M108" s="62">
        <v>4583</v>
      </c>
      <c r="N108" s="50">
        <v>20624.32</v>
      </c>
      <c r="O108" s="101">
        <v>0.03</v>
      </c>
      <c r="P108" s="50">
        <v>618.72</v>
      </c>
      <c r="Q108" s="50">
        <v>21243.040000000001</v>
      </c>
      <c r="R108" s="99">
        <v>3.5000000000000003E-2</v>
      </c>
      <c r="S108" s="50">
        <v>743.5</v>
      </c>
      <c r="T108" s="50">
        <v>21986.54</v>
      </c>
    </row>
    <row r="109" spans="1:20" ht="15.75" x14ac:dyDescent="0.25">
      <c r="A109" s="45"/>
      <c r="B109" s="46">
        <v>1</v>
      </c>
      <c r="C109" s="47">
        <v>1</v>
      </c>
      <c r="D109" s="47">
        <v>8</v>
      </c>
      <c r="E109" s="48">
        <v>1</v>
      </c>
      <c r="F109" s="42">
        <v>4</v>
      </c>
      <c r="G109" s="42">
        <v>13</v>
      </c>
      <c r="H109" s="42"/>
      <c r="I109" s="42"/>
      <c r="J109" s="49" t="s">
        <v>101</v>
      </c>
      <c r="K109" s="50">
        <v>0</v>
      </c>
      <c r="L109" s="50">
        <v>0</v>
      </c>
      <c r="M109" s="62">
        <v>0</v>
      </c>
      <c r="N109" s="50">
        <v>0</v>
      </c>
      <c r="O109" s="101">
        <v>0.03</v>
      </c>
      <c r="P109" s="50">
        <v>0</v>
      </c>
      <c r="Q109" s="50">
        <v>0</v>
      </c>
      <c r="R109" s="99">
        <v>3.5000000000000003E-2</v>
      </c>
      <c r="S109" s="50">
        <v>0</v>
      </c>
      <c r="T109" s="50">
        <v>0</v>
      </c>
    </row>
    <row r="110" spans="1:20" ht="15.75" x14ac:dyDescent="0.25">
      <c r="A110" s="45"/>
      <c r="B110" s="46">
        <v>1</v>
      </c>
      <c r="C110" s="47">
        <v>1</v>
      </c>
      <c r="D110" s="47">
        <v>8</v>
      </c>
      <c r="E110" s="48">
        <v>1</v>
      </c>
      <c r="F110" s="42">
        <v>4</v>
      </c>
      <c r="G110" s="42">
        <v>14</v>
      </c>
      <c r="H110" s="42"/>
      <c r="I110" s="42"/>
      <c r="J110" s="49" t="s">
        <v>102</v>
      </c>
      <c r="K110" s="50">
        <v>0</v>
      </c>
      <c r="L110" s="50">
        <v>0</v>
      </c>
      <c r="M110" s="62">
        <v>0</v>
      </c>
      <c r="N110" s="50">
        <v>0</v>
      </c>
      <c r="O110" s="101">
        <v>0.03</v>
      </c>
      <c r="P110" s="50">
        <v>0</v>
      </c>
      <c r="Q110" s="50">
        <v>0</v>
      </c>
      <c r="R110" s="99">
        <v>3.5000000000000003E-2</v>
      </c>
      <c r="S110" s="50">
        <v>0</v>
      </c>
      <c r="T110" s="50">
        <v>0</v>
      </c>
    </row>
    <row r="111" spans="1:20" ht="15.75" x14ac:dyDescent="0.25">
      <c r="A111" s="45"/>
      <c r="B111" s="46">
        <v>1</v>
      </c>
      <c r="C111" s="47">
        <v>1</v>
      </c>
      <c r="D111" s="47">
        <v>8</v>
      </c>
      <c r="E111" s="48">
        <v>1</v>
      </c>
      <c r="F111" s="42">
        <v>4</v>
      </c>
      <c r="G111" s="42">
        <v>15</v>
      </c>
      <c r="H111" s="42"/>
      <c r="I111" s="42"/>
      <c r="J111" s="49" t="s">
        <v>103</v>
      </c>
      <c r="K111" s="50">
        <v>478.19</v>
      </c>
      <c r="L111" s="50">
        <v>160</v>
      </c>
      <c r="M111" s="62">
        <v>318.79000000000002</v>
      </c>
      <c r="N111" s="50">
        <v>956.98</v>
      </c>
      <c r="O111" s="101">
        <v>0.03</v>
      </c>
      <c r="P111" s="50">
        <v>28.7</v>
      </c>
      <c r="Q111" s="50">
        <v>985.68000000000006</v>
      </c>
      <c r="R111" s="99">
        <v>3.5000000000000003E-2</v>
      </c>
      <c r="S111" s="50">
        <v>34.49</v>
      </c>
      <c r="T111" s="50">
        <v>1020.1700000000001</v>
      </c>
    </row>
    <row r="112" spans="1:20" ht="15.75" x14ac:dyDescent="0.25">
      <c r="A112" s="45"/>
      <c r="B112" s="46">
        <v>1</v>
      </c>
      <c r="C112" s="47">
        <v>1</v>
      </c>
      <c r="D112" s="47">
        <v>8</v>
      </c>
      <c r="E112" s="48">
        <v>1</v>
      </c>
      <c r="F112" s="42">
        <v>4</v>
      </c>
      <c r="G112" s="42">
        <v>16</v>
      </c>
      <c r="H112" s="42"/>
      <c r="I112" s="42"/>
      <c r="J112" s="49" t="s">
        <v>104</v>
      </c>
      <c r="K112" s="50">
        <v>0</v>
      </c>
      <c r="L112" s="50">
        <v>0</v>
      </c>
      <c r="M112" s="62">
        <v>0</v>
      </c>
      <c r="N112" s="50">
        <v>0</v>
      </c>
      <c r="O112" s="101">
        <v>0.03</v>
      </c>
      <c r="P112" s="50">
        <v>0</v>
      </c>
      <c r="Q112" s="50">
        <v>0</v>
      </c>
      <c r="R112" s="99">
        <v>3.5000000000000003E-2</v>
      </c>
      <c r="S112" s="50">
        <v>0</v>
      </c>
      <c r="T112" s="50">
        <v>0</v>
      </c>
    </row>
    <row r="113" spans="1:20" ht="15.75" x14ac:dyDescent="0.25">
      <c r="A113" s="123" t="s">
        <v>22</v>
      </c>
      <c r="B113" s="124">
        <v>1</v>
      </c>
      <c r="C113" s="125">
        <v>1</v>
      </c>
      <c r="D113" s="125">
        <v>8</v>
      </c>
      <c r="E113" s="126">
        <v>2</v>
      </c>
      <c r="F113" s="131"/>
      <c r="G113" s="131"/>
      <c r="H113" s="131"/>
      <c r="I113" s="131"/>
      <c r="J113" s="128" t="s">
        <v>105</v>
      </c>
      <c r="K113" s="132">
        <v>0</v>
      </c>
      <c r="L113" s="132">
        <v>0</v>
      </c>
      <c r="M113" s="132">
        <v>0</v>
      </c>
      <c r="N113" s="132">
        <v>0</v>
      </c>
      <c r="O113" s="133"/>
      <c r="P113" s="132">
        <v>0</v>
      </c>
      <c r="Q113" s="132">
        <v>0</v>
      </c>
      <c r="R113" s="133"/>
      <c r="S113" s="132">
        <v>0</v>
      </c>
      <c r="T113" s="132">
        <v>0</v>
      </c>
    </row>
    <row r="114" spans="1:20" ht="15.75" x14ac:dyDescent="0.25">
      <c r="A114" s="143">
        <v>1</v>
      </c>
      <c r="B114" s="124">
        <v>1</v>
      </c>
      <c r="C114" s="125">
        <v>1</v>
      </c>
      <c r="D114" s="125">
        <v>8</v>
      </c>
      <c r="E114" s="126">
        <v>2</v>
      </c>
      <c r="F114" s="127">
        <v>1</v>
      </c>
      <c r="G114" s="131"/>
      <c r="H114" s="131"/>
      <c r="I114" s="131"/>
      <c r="J114" s="128" t="s">
        <v>106</v>
      </c>
      <c r="K114" s="132">
        <v>0</v>
      </c>
      <c r="L114" s="132">
        <v>0</v>
      </c>
      <c r="M114" s="132">
        <v>0</v>
      </c>
      <c r="N114" s="132">
        <v>0</v>
      </c>
      <c r="O114" s="133"/>
      <c r="P114" s="132">
        <v>0</v>
      </c>
      <c r="Q114" s="132">
        <v>0</v>
      </c>
      <c r="R114" s="133"/>
      <c r="S114" s="132">
        <v>0</v>
      </c>
      <c r="T114" s="132">
        <v>0</v>
      </c>
    </row>
    <row r="115" spans="1:20" ht="15.75" x14ac:dyDescent="0.25">
      <c r="A115" s="45"/>
      <c r="B115" s="46">
        <v>1</v>
      </c>
      <c r="C115" s="47">
        <v>1</v>
      </c>
      <c r="D115" s="47">
        <v>8</v>
      </c>
      <c r="E115" s="48">
        <v>2</v>
      </c>
      <c r="F115" s="42">
        <v>1</v>
      </c>
      <c r="G115" s="42">
        <v>1</v>
      </c>
      <c r="H115" s="42"/>
      <c r="I115" s="42"/>
      <c r="J115" s="49" t="s">
        <v>107</v>
      </c>
      <c r="K115" s="50">
        <v>0</v>
      </c>
      <c r="L115" s="50">
        <v>0</v>
      </c>
      <c r="M115" s="50">
        <v>0</v>
      </c>
      <c r="N115" s="50">
        <v>0</v>
      </c>
      <c r="O115" s="99"/>
      <c r="P115" s="50">
        <v>0</v>
      </c>
      <c r="Q115" s="50">
        <v>0</v>
      </c>
      <c r="R115" s="99">
        <v>3.5000000000000003E-2</v>
      </c>
      <c r="S115" s="50">
        <v>0</v>
      </c>
      <c r="T115" s="50">
        <v>0</v>
      </c>
    </row>
    <row r="116" spans="1:20" ht="15.75" x14ac:dyDescent="0.25">
      <c r="A116" s="45"/>
      <c r="B116" s="46">
        <v>1</v>
      </c>
      <c r="C116" s="47">
        <v>1</v>
      </c>
      <c r="D116" s="47">
        <v>8</v>
      </c>
      <c r="E116" s="48">
        <v>2</v>
      </c>
      <c r="F116" s="42">
        <v>1</v>
      </c>
      <c r="G116" s="42">
        <v>2</v>
      </c>
      <c r="H116" s="42"/>
      <c r="I116" s="42"/>
      <c r="J116" s="49" t="s">
        <v>108</v>
      </c>
      <c r="K116" s="50">
        <v>0</v>
      </c>
      <c r="L116" s="50">
        <v>0</v>
      </c>
      <c r="M116" s="50">
        <v>0</v>
      </c>
      <c r="N116" s="50">
        <v>0</v>
      </c>
      <c r="O116" s="99"/>
      <c r="P116" s="50">
        <v>0</v>
      </c>
      <c r="Q116" s="50">
        <v>0</v>
      </c>
      <c r="R116" s="99">
        <v>3.5000000000000003E-2</v>
      </c>
      <c r="S116" s="50">
        <v>0</v>
      </c>
      <c r="T116" s="50">
        <v>0</v>
      </c>
    </row>
    <row r="117" spans="1:20" ht="15.75" x14ac:dyDescent="0.25">
      <c r="A117" s="45"/>
      <c r="B117" s="46">
        <v>1</v>
      </c>
      <c r="C117" s="47">
        <v>1</v>
      </c>
      <c r="D117" s="47">
        <v>8</v>
      </c>
      <c r="E117" s="48">
        <v>2</v>
      </c>
      <c r="F117" s="42">
        <v>1</v>
      </c>
      <c r="G117" s="42">
        <v>3</v>
      </c>
      <c r="H117" s="42"/>
      <c r="I117" s="42"/>
      <c r="J117" s="49" t="s">
        <v>109</v>
      </c>
      <c r="K117" s="50">
        <v>0</v>
      </c>
      <c r="L117" s="50">
        <v>0</v>
      </c>
      <c r="M117" s="50">
        <v>0</v>
      </c>
      <c r="N117" s="50">
        <v>0</v>
      </c>
      <c r="O117" s="99"/>
      <c r="P117" s="50">
        <v>0</v>
      </c>
      <c r="Q117" s="50">
        <v>0</v>
      </c>
      <c r="R117" s="99">
        <v>3.5000000000000003E-2</v>
      </c>
      <c r="S117" s="50">
        <v>0</v>
      </c>
      <c r="T117" s="50">
        <v>0</v>
      </c>
    </row>
    <row r="118" spans="1:20" ht="15.75" x14ac:dyDescent="0.25">
      <c r="A118" s="143">
        <v>2</v>
      </c>
      <c r="B118" s="124">
        <v>1</v>
      </c>
      <c r="C118" s="125">
        <v>1</v>
      </c>
      <c r="D118" s="125">
        <v>8</v>
      </c>
      <c r="E118" s="126">
        <v>2</v>
      </c>
      <c r="F118" s="127">
        <v>2</v>
      </c>
      <c r="G118" s="131"/>
      <c r="H118" s="131"/>
      <c r="I118" s="131"/>
      <c r="J118" s="128" t="s">
        <v>110</v>
      </c>
      <c r="K118" s="132">
        <v>0</v>
      </c>
      <c r="L118" s="132">
        <v>0</v>
      </c>
      <c r="M118" s="132">
        <v>0</v>
      </c>
      <c r="N118" s="132">
        <v>0</v>
      </c>
      <c r="O118" s="133"/>
      <c r="P118" s="132">
        <v>0</v>
      </c>
      <c r="Q118" s="132">
        <v>0</v>
      </c>
      <c r="R118" s="133"/>
      <c r="S118" s="132">
        <v>0</v>
      </c>
      <c r="T118" s="132">
        <v>0</v>
      </c>
    </row>
    <row r="119" spans="1:20" ht="15.75" x14ac:dyDescent="0.25">
      <c r="A119" s="45"/>
      <c r="B119" s="46">
        <v>1</v>
      </c>
      <c r="C119" s="47">
        <v>1</v>
      </c>
      <c r="D119" s="47">
        <v>8</v>
      </c>
      <c r="E119" s="48">
        <v>2</v>
      </c>
      <c r="F119" s="42">
        <v>2</v>
      </c>
      <c r="G119" s="42">
        <v>1</v>
      </c>
      <c r="H119" s="42"/>
      <c r="I119" s="42"/>
      <c r="J119" s="49" t="s">
        <v>107</v>
      </c>
      <c r="K119" s="50">
        <v>0</v>
      </c>
      <c r="L119" s="50">
        <v>0</v>
      </c>
      <c r="M119" s="62">
        <v>0</v>
      </c>
      <c r="N119" s="50">
        <v>0</v>
      </c>
      <c r="O119" s="99"/>
      <c r="P119" s="50">
        <v>0</v>
      </c>
      <c r="Q119" s="50">
        <v>0</v>
      </c>
      <c r="R119" s="99">
        <v>3.5000000000000003E-2</v>
      </c>
      <c r="S119" s="50">
        <v>0</v>
      </c>
      <c r="T119" s="50">
        <v>0</v>
      </c>
    </row>
    <row r="120" spans="1:20" ht="15.75" x14ac:dyDescent="0.25">
      <c r="A120" s="45"/>
      <c r="B120" s="46">
        <v>1</v>
      </c>
      <c r="C120" s="47">
        <v>1</v>
      </c>
      <c r="D120" s="47">
        <v>8</v>
      </c>
      <c r="E120" s="48">
        <v>2</v>
      </c>
      <c r="F120" s="42">
        <v>2</v>
      </c>
      <c r="G120" s="42">
        <v>2</v>
      </c>
      <c r="H120" s="42"/>
      <c r="I120" s="42"/>
      <c r="J120" s="49" t="s">
        <v>111</v>
      </c>
      <c r="K120" s="50">
        <v>0</v>
      </c>
      <c r="L120" s="50">
        <v>0</v>
      </c>
      <c r="M120" s="62">
        <v>0</v>
      </c>
      <c r="N120" s="50">
        <v>0</v>
      </c>
      <c r="O120" s="99"/>
      <c r="P120" s="50">
        <v>0</v>
      </c>
      <c r="Q120" s="50">
        <v>0</v>
      </c>
      <c r="R120" s="99">
        <v>3.5000000000000003E-2</v>
      </c>
      <c r="S120" s="50">
        <v>0</v>
      </c>
      <c r="T120" s="50">
        <v>0</v>
      </c>
    </row>
    <row r="121" spans="1:20" s="1" customFormat="1" ht="15.75" x14ac:dyDescent="0.25">
      <c r="A121" s="143">
        <v>3</v>
      </c>
      <c r="B121" s="124">
        <v>1</v>
      </c>
      <c r="C121" s="125">
        <v>1</v>
      </c>
      <c r="D121" s="125">
        <v>8</v>
      </c>
      <c r="E121" s="126">
        <v>2</v>
      </c>
      <c r="F121" s="127">
        <v>3</v>
      </c>
      <c r="G121" s="127"/>
      <c r="H121" s="127"/>
      <c r="I121" s="127"/>
      <c r="J121" s="128" t="s">
        <v>112</v>
      </c>
      <c r="K121" s="132">
        <v>0</v>
      </c>
      <c r="L121" s="132">
        <v>0</v>
      </c>
      <c r="M121" s="132">
        <v>0</v>
      </c>
      <c r="N121" s="132">
        <v>0</v>
      </c>
      <c r="O121" s="133"/>
      <c r="P121" s="132">
        <v>0</v>
      </c>
      <c r="Q121" s="132">
        <v>0</v>
      </c>
      <c r="R121" s="134"/>
      <c r="S121" s="132">
        <v>0</v>
      </c>
      <c r="T121" s="132">
        <v>0</v>
      </c>
    </row>
    <row r="122" spans="1:20" ht="15.75" x14ac:dyDescent="0.25">
      <c r="A122" s="45"/>
      <c r="B122" s="46">
        <v>1</v>
      </c>
      <c r="C122" s="47">
        <v>1</v>
      </c>
      <c r="D122" s="47">
        <v>8</v>
      </c>
      <c r="E122" s="48">
        <v>2</v>
      </c>
      <c r="F122" s="42">
        <v>3</v>
      </c>
      <c r="G122" s="42">
        <v>1</v>
      </c>
      <c r="H122" s="42"/>
      <c r="I122" s="42"/>
      <c r="J122" s="49" t="s">
        <v>107</v>
      </c>
      <c r="K122" s="50">
        <v>0</v>
      </c>
      <c r="L122" s="50">
        <v>0</v>
      </c>
      <c r="M122" s="62">
        <v>0</v>
      </c>
      <c r="N122" s="50">
        <v>0</v>
      </c>
      <c r="O122" s="99"/>
      <c r="P122" s="50">
        <v>0</v>
      </c>
      <c r="Q122" s="50">
        <v>0</v>
      </c>
      <c r="R122" s="99">
        <v>3.5000000000000003E-2</v>
      </c>
      <c r="S122" s="50">
        <v>0</v>
      </c>
      <c r="T122" s="50">
        <v>0</v>
      </c>
    </row>
    <row r="123" spans="1:20" ht="15.75" x14ac:dyDescent="0.25">
      <c r="A123" s="45"/>
      <c r="B123" s="46">
        <v>1</v>
      </c>
      <c r="C123" s="47">
        <v>1</v>
      </c>
      <c r="D123" s="47">
        <v>8</v>
      </c>
      <c r="E123" s="48">
        <v>2</v>
      </c>
      <c r="F123" s="42">
        <v>3</v>
      </c>
      <c r="G123" s="42">
        <v>2</v>
      </c>
      <c r="H123" s="42"/>
      <c r="I123" s="42"/>
      <c r="J123" s="49" t="s">
        <v>113</v>
      </c>
      <c r="K123" s="50">
        <v>0</v>
      </c>
      <c r="L123" s="50">
        <v>0</v>
      </c>
      <c r="M123" s="62">
        <v>0</v>
      </c>
      <c r="N123" s="50">
        <v>0</v>
      </c>
      <c r="O123" s="99"/>
      <c r="P123" s="50">
        <v>0</v>
      </c>
      <c r="Q123" s="50">
        <v>0</v>
      </c>
      <c r="R123" s="99">
        <v>3.5000000000000003E-2</v>
      </c>
      <c r="S123" s="50">
        <v>0</v>
      </c>
      <c r="T123" s="50">
        <v>0</v>
      </c>
    </row>
    <row r="124" spans="1:20" s="1" customFormat="1" ht="42" customHeight="1" x14ac:dyDescent="0.25">
      <c r="A124" s="63">
        <v>9</v>
      </c>
      <c r="B124" s="32">
        <v>1</v>
      </c>
      <c r="C124" s="33">
        <v>1</v>
      </c>
      <c r="D124" s="33">
        <v>9</v>
      </c>
      <c r="E124" s="34"/>
      <c r="F124" s="64"/>
      <c r="G124" s="64"/>
      <c r="H124" s="64"/>
      <c r="I124" s="64"/>
      <c r="J124" s="65" t="s">
        <v>114</v>
      </c>
      <c r="K124" s="66">
        <v>1844.6</v>
      </c>
      <c r="L124" s="66">
        <v>102.47</v>
      </c>
      <c r="M124" s="66">
        <v>204.96</v>
      </c>
      <c r="N124" s="66">
        <v>2152.0299999999997</v>
      </c>
      <c r="O124" s="102"/>
      <c r="P124" s="66">
        <v>64.56</v>
      </c>
      <c r="Q124" s="66">
        <v>2216.5899999999997</v>
      </c>
      <c r="R124" s="102"/>
      <c r="S124" s="66">
        <v>77.58</v>
      </c>
      <c r="T124" s="66">
        <v>2294.1699999999996</v>
      </c>
    </row>
    <row r="125" spans="1:20" ht="15.75" x14ac:dyDescent="0.25">
      <c r="A125" s="123" t="s">
        <v>10</v>
      </c>
      <c r="B125" s="124">
        <v>1</v>
      </c>
      <c r="C125" s="125">
        <v>1</v>
      </c>
      <c r="D125" s="125">
        <v>9</v>
      </c>
      <c r="E125" s="126">
        <v>1</v>
      </c>
      <c r="F125" s="131"/>
      <c r="G125" s="131"/>
      <c r="H125" s="131"/>
      <c r="I125" s="131"/>
      <c r="J125" s="128" t="s">
        <v>115</v>
      </c>
      <c r="K125" s="132">
        <v>1844.6</v>
      </c>
      <c r="L125" s="132">
        <v>102.47</v>
      </c>
      <c r="M125" s="132">
        <v>204.96</v>
      </c>
      <c r="N125" s="132">
        <v>2152.0299999999997</v>
      </c>
      <c r="O125" s="133"/>
      <c r="P125" s="132">
        <v>64.56</v>
      </c>
      <c r="Q125" s="132">
        <v>2216.5899999999997</v>
      </c>
      <c r="R125" s="133"/>
      <c r="S125" s="132">
        <v>77.58</v>
      </c>
      <c r="T125" s="132">
        <v>2294.1699999999996</v>
      </c>
    </row>
    <row r="126" spans="1:20" ht="15.75" x14ac:dyDescent="0.25">
      <c r="A126" s="45">
        <v>1</v>
      </c>
      <c r="B126" s="46">
        <v>1</v>
      </c>
      <c r="C126" s="47">
        <v>1</v>
      </c>
      <c r="D126" s="47">
        <v>9</v>
      </c>
      <c r="E126" s="48">
        <v>1</v>
      </c>
      <c r="F126" s="42">
        <v>1</v>
      </c>
      <c r="G126" s="42"/>
      <c r="H126" s="42"/>
      <c r="I126" s="42"/>
      <c r="J126" s="49" t="s">
        <v>116</v>
      </c>
      <c r="K126" s="50">
        <v>1844.6</v>
      </c>
      <c r="L126" s="50">
        <v>102.47</v>
      </c>
      <c r="M126" s="50">
        <v>204.96</v>
      </c>
      <c r="N126" s="50">
        <v>2152.0299999999997</v>
      </c>
      <c r="O126" s="101">
        <v>0.03</v>
      </c>
      <c r="P126" s="50">
        <v>64.56</v>
      </c>
      <c r="Q126" s="50">
        <v>2216.5899999999997</v>
      </c>
      <c r="R126" s="101">
        <v>3.5000000000000003E-2</v>
      </c>
      <c r="S126" s="50">
        <v>77.58</v>
      </c>
      <c r="T126" s="50">
        <v>2294.1699999999996</v>
      </c>
    </row>
    <row r="127" spans="1:20" ht="15.75" x14ac:dyDescent="0.25">
      <c r="A127" s="24" t="s">
        <v>117</v>
      </c>
      <c r="B127" s="25">
        <v>1</v>
      </c>
      <c r="C127" s="26">
        <v>2</v>
      </c>
      <c r="D127" s="26"/>
      <c r="E127" s="26"/>
      <c r="F127" s="27"/>
      <c r="G127" s="27"/>
      <c r="H127" s="27"/>
      <c r="I127" s="27"/>
      <c r="J127" s="28" t="s">
        <v>118</v>
      </c>
      <c r="K127" s="29">
        <v>0</v>
      </c>
      <c r="L127" s="29">
        <v>0</v>
      </c>
      <c r="M127" s="29">
        <v>0</v>
      </c>
      <c r="N127" s="29">
        <v>0</v>
      </c>
      <c r="O127" s="103"/>
      <c r="P127" s="29">
        <v>0</v>
      </c>
      <c r="Q127" s="29">
        <v>0</v>
      </c>
      <c r="R127" s="103"/>
      <c r="S127" s="29">
        <v>0</v>
      </c>
      <c r="T127" s="29">
        <v>0</v>
      </c>
    </row>
    <row r="128" spans="1:20" ht="15.75" x14ac:dyDescent="0.25">
      <c r="A128" s="31">
        <v>1</v>
      </c>
      <c r="B128" s="32">
        <v>1</v>
      </c>
      <c r="C128" s="33">
        <v>2</v>
      </c>
      <c r="D128" s="33">
        <v>1</v>
      </c>
      <c r="E128" s="34"/>
      <c r="F128" s="64"/>
      <c r="G128" s="35"/>
      <c r="H128" s="35"/>
      <c r="I128" s="35"/>
      <c r="J128" s="67" t="s">
        <v>119</v>
      </c>
      <c r="K128" s="37">
        <v>0</v>
      </c>
      <c r="L128" s="37">
        <v>0</v>
      </c>
      <c r="M128" s="37">
        <v>0</v>
      </c>
      <c r="N128" s="66">
        <v>0</v>
      </c>
      <c r="O128" s="105">
        <v>0.03</v>
      </c>
      <c r="P128" s="37">
        <v>0</v>
      </c>
      <c r="Q128" s="37">
        <v>0</v>
      </c>
      <c r="R128" s="100">
        <v>3.5000000000000003E-2</v>
      </c>
      <c r="S128" s="37">
        <v>0</v>
      </c>
      <c r="T128" s="37">
        <v>0</v>
      </c>
    </row>
    <row r="129" spans="1:20" ht="15.75" x14ac:dyDescent="0.25">
      <c r="A129" s="31">
        <v>2</v>
      </c>
      <c r="B129" s="32">
        <v>1</v>
      </c>
      <c r="C129" s="33">
        <v>2</v>
      </c>
      <c r="D129" s="33">
        <v>2</v>
      </c>
      <c r="E129" s="34"/>
      <c r="F129" s="64"/>
      <c r="G129" s="35"/>
      <c r="H129" s="35"/>
      <c r="I129" s="35"/>
      <c r="J129" s="67" t="s">
        <v>120</v>
      </c>
      <c r="K129" s="37">
        <v>0</v>
      </c>
      <c r="L129" s="37">
        <v>0</v>
      </c>
      <c r="M129" s="37">
        <v>0</v>
      </c>
      <c r="N129" s="66">
        <v>0</v>
      </c>
      <c r="O129" s="105">
        <v>0.03</v>
      </c>
      <c r="P129" s="37">
        <v>0</v>
      </c>
      <c r="Q129" s="37">
        <v>0</v>
      </c>
      <c r="R129" s="100">
        <v>3.5000000000000003E-2</v>
      </c>
      <c r="S129" s="37">
        <v>0</v>
      </c>
      <c r="T129" s="37">
        <v>0</v>
      </c>
    </row>
    <row r="130" spans="1:20" ht="15.75" x14ac:dyDescent="0.25">
      <c r="A130" s="31">
        <v>3</v>
      </c>
      <c r="B130" s="32">
        <v>1</v>
      </c>
      <c r="C130" s="33">
        <v>2</v>
      </c>
      <c r="D130" s="33">
        <v>3</v>
      </c>
      <c r="E130" s="34"/>
      <c r="F130" s="64"/>
      <c r="G130" s="35"/>
      <c r="H130" s="35"/>
      <c r="I130" s="35"/>
      <c r="J130" s="67" t="s">
        <v>121</v>
      </c>
      <c r="K130" s="37">
        <v>0</v>
      </c>
      <c r="L130" s="37">
        <v>0</v>
      </c>
      <c r="M130" s="37">
        <v>0</v>
      </c>
      <c r="N130" s="66">
        <v>0</v>
      </c>
      <c r="O130" s="105">
        <v>0.03</v>
      </c>
      <c r="P130" s="37">
        <v>0</v>
      </c>
      <c r="Q130" s="37">
        <v>0</v>
      </c>
      <c r="R130" s="100">
        <v>3.5000000000000003E-2</v>
      </c>
      <c r="S130" s="37">
        <v>0</v>
      </c>
      <c r="T130" s="37">
        <v>0</v>
      </c>
    </row>
    <row r="131" spans="1:20" ht="15.75" x14ac:dyDescent="0.25">
      <c r="A131" s="31">
        <v>4</v>
      </c>
      <c r="B131" s="32">
        <v>1</v>
      </c>
      <c r="C131" s="33">
        <v>2</v>
      </c>
      <c r="D131" s="33">
        <v>4</v>
      </c>
      <c r="E131" s="34"/>
      <c r="F131" s="64"/>
      <c r="G131" s="35"/>
      <c r="H131" s="35"/>
      <c r="I131" s="35"/>
      <c r="J131" s="67" t="s">
        <v>122</v>
      </c>
      <c r="K131" s="37">
        <v>0</v>
      </c>
      <c r="L131" s="37">
        <v>0</v>
      </c>
      <c r="M131" s="37">
        <v>0</v>
      </c>
      <c r="N131" s="66">
        <v>0</v>
      </c>
      <c r="O131" s="105">
        <v>0.03</v>
      </c>
      <c r="P131" s="37">
        <v>0</v>
      </c>
      <c r="Q131" s="37">
        <v>0</v>
      </c>
      <c r="R131" s="100">
        <v>3.5000000000000003E-2</v>
      </c>
      <c r="S131" s="37">
        <v>0</v>
      </c>
      <c r="T131" s="37">
        <v>0</v>
      </c>
    </row>
    <row r="132" spans="1:20" ht="15.75" x14ac:dyDescent="0.25">
      <c r="A132" s="31">
        <v>5</v>
      </c>
      <c r="B132" s="32">
        <v>1</v>
      </c>
      <c r="C132" s="33">
        <v>2</v>
      </c>
      <c r="D132" s="33">
        <v>5</v>
      </c>
      <c r="E132" s="34"/>
      <c r="F132" s="64"/>
      <c r="G132" s="35"/>
      <c r="H132" s="35"/>
      <c r="I132" s="35"/>
      <c r="J132" s="67" t="s">
        <v>55</v>
      </c>
      <c r="K132" s="37">
        <v>0</v>
      </c>
      <c r="L132" s="37">
        <v>0</v>
      </c>
      <c r="M132" s="37">
        <v>0</v>
      </c>
      <c r="N132" s="66">
        <v>0</v>
      </c>
      <c r="O132" s="105">
        <v>0.03</v>
      </c>
      <c r="P132" s="37">
        <v>0</v>
      </c>
      <c r="Q132" s="37">
        <v>0</v>
      </c>
      <c r="R132" s="100">
        <v>3.5000000000000003E-2</v>
      </c>
      <c r="S132" s="37">
        <v>0</v>
      </c>
      <c r="T132" s="37">
        <v>0</v>
      </c>
    </row>
    <row r="133" spans="1:20" ht="15.75" x14ac:dyDescent="0.25">
      <c r="A133" s="24" t="s">
        <v>123</v>
      </c>
      <c r="B133" s="25">
        <v>1</v>
      </c>
      <c r="C133" s="26">
        <v>3</v>
      </c>
      <c r="D133" s="26"/>
      <c r="E133" s="26"/>
      <c r="F133" s="27"/>
      <c r="G133" s="27"/>
      <c r="H133" s="27"/>
      <c r="I133" s="27"/>
      <c r="J133" s="28" t="s">
        <v>124</v>
      </c>
      <c r="K133" s="29">
        <v>0</v>
      </c>
      <c r="L133" s="29">
        <v>0</v>
      </c>
      <c r="M133" s="29">
        <v>0</v>
      </c>
      <c r="N133" s="29">
        <v>0</v>
      </c>
      <c r="O133" s="103"/>
      <c r="P133" s="29">
        <v>0</v>
      </c>
      <c r="Q133" s="29">
        <v>0</v>
      </c>
      <c r="R133" s="103"/>
      <c r="S133" s="29">
        <v>0</v>
      </c>
      <c r="T133" s="29">
        <v>0</v>
      </c>
    </row>
    <row r="134" spans="1:20" ht="15.75" x14ac:dyDescent="0.25">
      <c r="A134" s="31">
        <v>1</v>
      </c>
      <c r="B134" s="32">
        <v>1</v>
      </c>
      <c r="C134" s="33">
        <v>3</v>
      </c>
      <c r="D134" s="33">
        <v>1</v>
      </c>
      <c r="E134" s="34"/>
      <c r="F134" s="64"/>
      <c r="G134" s="35"/>
      <c r="H134" s="35"/>
      <c r="I134" s="35"/>
      <c r="J134" s="67" t="s">
        <v>125</v>
      </c>
      <c r="K134" s="37">
        <v>0</v>
      </c>
      <c r="L134" s="37">
        <v>0</v>
      </c>
      <c r="M134" s="37">
        <v>0</v>
      </c>
      <c r="N134" s="66">
        <v>0</v>
      </c>
      <c r="O134" s="100">
        <v>3.5000000000000003E-2</v>
      </c>
      <c r="P134" s="37">
        <v>0</v>
      </c>
      <c r="Q134" s="37">
        <v>0</v>
      </c>
      <c r="R134" s="97"/>
      <c r="S134" s="37">
        <v>0</v>
      </c>
      <c r="T134" s="37">
        <v>0</v>
      </c>
    </row>
    <row r="135" spans="1:20" ht="43.5" customHeight="1" x14ac:dyDescent="0.25">
      <c r="A135" s="63">
        <v>9</v>
      </c>
      <c r="B135" s="32">
        <v>1</v>
      </c>
      <c r="C135" s="33">
        <v>3</v>
      </c>
      <c r="D135" s="33">
        <v>9</v>
      </c>
      <c r="E135" s="34"/>
      <c r="F135" s="35"/>
      <c r="G135" s="35"/>
      <c r="H135" s="35"/>
      <c r="I135" s="35"/>
      <c r="J135" s="69" t="s">
        <v>126</v>
      </c>
      <c r="K135" s="66">
        <v>0</v>
      </c>
      <c r="L135" s="66">
        <v>0</v>
      </c>
      <c r="M135" s="66">
        <v>0</v>
      </c>
      <c r="N135" s="66">
        <v>0</v>
      </c>
      <c r="O135" s="102"/>
      <c r="P135" s="66">
        <v>0</v>
      </c>
      <c r="Q135" s="66">
        <v>0</v>
      </c>
      <c r="R135" s="102"/>
      <c r="S135" s="66">
        <v>0</v>
      </c>
      <c r="T135" s="66">
        <v>0</v>
      </c>
    </row>
    <row r="136" spans="1:20" ht="15.75" x14ac:dyDescent="0.25">
      <c r="A136" s="38" t="s">
        <v>10</v>
      </c>
      <c r="B136" s="39">
        <v>1</v>
      </c>
      <c r="C136" s="40">
        <v>3</v>
      </c>
      <c r="D136" s="40">
        <v>9</v>
      </c>
      <c r="E136" s="41">
        <v>1</v>
      </c>
      <c r="F136" s="42"/>
      <c r="G136" s="42"/>
      <c r="H136" s="42"/>
      <c r="I136" s="42"/>
      <c r="J136" s="43" t="s">
        <v>127</v>
      </c>
      <c r="K136" s="44">
        <v>0</v>
      </c>
      <c r="L136" s="44">
        <v>0</v>
      </c>
      <c r="M136" s="44">
        <v>0</v>
      </c>
      <c r="N136" s="44">
        <v>0</v>
      </c>
      <c r="O136" s="98"/>
      <c r="P136" s="44">
        <v>0</v>
      </c>
      <c r="Q136" s="44">
        <v>0</v>
      </c>
      <c r="R136" s="98"/>
      <c r="S136" s="44">
        <v>0</v>
      </c>
      <c r="T136" s="44">
        <v>0</v>
      </c>
    </row>
    <row r="137" spans="1:20" ht="15.75" x14ac:dyDescent="0.25">
      <c r="A137" s="38"/>
      <c r="B137" s="46">
        <v>1</v>
      </c>
      <c r="C137" s="47">
        <v>3</v>
      </c>
      <c r="D137" s="47">
        <v>9</v>
      </c>
      <c r="E137" s="48">
        <v>1</v>
      </c>
      <c r="F137" s="42">
        <v>1</v>
      </c>
      <c r="G137" s="42"/>
      <c r="H137" s="42"/>
      <c r="I137" s="42"/>
      <c r="J137" s="49" t="s">
        <v>127</v>
      </c>
      <c r="K137" s="50">
        <v>0</v>
      </c>
      <c r="L137" s="50">
        <v>0</v>
      </c>
      <c r="M137" s="50">
        <v>0</v>
      </c>
      <c r="N137" s="50">
        <v>0</v>
      </c>
      <c r="O137" s="101">
        <v>0.03</v>
      </c>
      <c r="P137" s="50">
        <v>0</v>
      </c>
      <c r="Q137" s="50">
        <v>0</v>
      </c>
      <c r="R137" s="101">
        <v>3.5000000000000003E-2</v>
      </c>
      <c r="S137" s="50">
        <v>0</v>
      </c>
      <c r="T137" s="50">
        <v>0</v>
      </c>
    </row>
    <row r="138" spans="1:20" ht="15.75" x14ac:dyDescent="0.25">
      <c r="A138" s="24" t="s">
        <v>128</v>
      </c>
      <c r="B138" s="25">
        <v>1</v>
      </c>
      <c r="C138" s="26">
        <v>4</v>
      </c>
      <c r="D138" s="26"/>
      <c r="E138" s="26"/>
      <c r="F138" s="27"/>
      <c r="G138" s="27"/>
      <c r="H138" s="27"/>
      <c r="I138" s="27"/>
      <c r="J138" s="28" t="s">
        <v>129</v>
      </c>
      <c r="K138" s="29">
        <v>3488337.38</v>
      </c>
      <c r="L138" s="29">
        <v>1021763.7088888889</v>
      </c>
      <c r="M138" s="29">
        <v>2049529.3560000001</v>
      </c>
      <c r="N138" s="29">
        <v>6559630.4448888879</v>
      </c>
      <c r="O138" s="103"/>
      <c r="P138" s="29">
        <v>196788.37999999998</v>
      </c>
      <c r="Q138" s="29">
        <v>6756418.8248888878</v>
      </c>
      <c r="R138" s="103"/>
      <c r="S138" s="29">
        <v>236474.16999999998</v>
      </c>
      <c r="T138" s="29">
        <v>6992892.9948888887</v>
      </c>
    </row>
    <row r="139" spans="1:20" ht="29.25" customHeight="1" x14ac:dyDescent="0.25">
      <c r="A139" s="63">
        <v>1</v>
      </c>
      <c r="B139" s="32">
        <v>1</v>
      </c>
      <c r="C139" s="33">
        <v>4</v>
      </c>
      <c r="D139" s="33">
        <v>1</v>
      </c>
      <c r="E139" s="34"/>
      <c r="F139" s="35"/>
      <c r="G139" s="35"/>
      <c r="H139" s="35"/>
      <c r="I139" s="35"/>
      <c r="J139" s="70" t="s">
        <v>130</v>
      </c>
      <c r="K139" s="66">
        <v>31253</v>
      </c>
      <c r="L139" s="66">
        <v>10417.67</v>
      </c>
      <c r="M139" s="66">
        <v>20835.330000000002</v>
      </c>
      <c r="N139" s="66">
        <v>62506</v>
      </c>
      <c r="O139" s="102"/>
      <c r="P139" s="66">
        <v>1875.18</v>
      </c>
      <c r="Q139" s="66">
        <v>64381.18</v>
      </c>
      <c r="R139" s="102"/>
      <c r="S139" s="66">
        <v>2253.34</v>
      </c>
      <c r="T139" s="66">
        <v>66634.52</v>
      </c>
    </row>
    <row r="140" spans="1:20" ht="15.75" x14ac:dyDescent="0.25">
      <c r="A140" s="123" t="s">
        <v>22</v>
      </c>
      <c r="B140" s="124">
        <v>1</v>
      </c>
      <c r="C140" s="125">
        <v>4</v>
      </c>
      <c r="D140" s="125">
        <v>1</v>
      </c>
      <c r="E140" s="126">
        <v>2</v>
      </c>
      <c r="F140" s="127"/>
      <c r="G140" s="127"/>
      <c r="H140" s="127"/>
      <c r="I140" s="127"/>
      <c r="J140" s="128" t="s">
        <v>131</v>
      </c>
      <c r="K140" s="132">
        <v>31253</v>
      </c>
      <c r="L140" s="132">
        <v>10417.67</v>
      </c>
      <c r="M140" s="132">
        <v>20835.330000000002</v>
      </c>
      <c r="N140" s="132">
        <v>62506</v>
      </c>
      <c r="O140" s="133"/>
      <c r="P140" s="132">
        <v>1875.18</v>
      </c>
      <c r="Q140" s="132">
        <v>64381.18</v>
      </c>
      <c r="R140" s="133"/>
      <c r="S140" s="132">
        <v>2253.34</v>
      </c>
      <c r="T140" s="132">
        <v>66634.52</v>
      </c>
    </row>
    <row r="141" spans="1:20" ht="15.75" x14ac:dyDescent="0.25">
      <c r="A141" s="54">
        <v>1</v>
      </c>
      <c r="B141" s="39">
        <v>1</v>
      </c>
      <c r="C141" s="40">
        <v>4</v>
      </c>
      <c r="D141" s="40">
        <v>1</v>
      </c>
      <c r="E141" s="41">
        <v>2</v>
      </c>
      <c r="F141" s="55">
        <v>1</v>
      </c>
      <c r="G141" s="55"/>
      <c r="H141" s="55"/>
      <c r="I141" s="55"/>
      <c r="J141" s="43" t="s">
        <v>132</v>
      </c>
      <c r="K141" s="44">
        <v>31253</v>
      </c>
      <c r="L141" s="44">
        <v>10417.67</v>
      </c>
      <c r="M141" s="44">
        <v>20835.330000000002</v>
      </c>
      <c r="N141" s="44">
        <v>62506</v>
      </c>
      <c r="O141" s="98"/>
      <c r="P141" s="44">
        <v>1875.18</v>
      </c>
      <c r="Q141" s="44">
        <v>64381.18</v>
      </c>
      <c r="R141" s="98"/>
      <c r="S141" s="44">
        <v>2253.34</v>
      </c>
      <c r="T141" s="44">
        <v>66634.52</v>
      </c>
    </row>
    <row r="142" spans="1:20" ht="15.75" x14ac:dyDescent="0.25">
      <c r="A142" s="45"/>
      <c r="B142" s="39">
        <v>1</v>
      </c>
      <c r="C142" s="40">
        <v>4</v>
      </c>
      <c r="D142" s="40">
        <v>1</v>
      </c>
      <c r="E142" s="41">
        <v>2</v>
      </c>
      <c r="F142" s="55">
        <v>1</v>
      </c>
      <c r="G142" s="55">
        <v>1</v>
      </c>
      <c r="H142" s="42"/>
      <c r="I142" s="42"/>
      <c r="J142" s="43" t="s">
        <v>133</v>
      </c>
      <c r="K142" s="44">
        <v>31253</v>
      </c>
      <c r="L142" s="44">
        <v>10417.67</v>
      </c>
      <c r="M142" s="44">
        <v>20835.330000000002</v>
      </c>
      <c r="N142" s="44">
        <v>62506</v>
      </c>
      <c r="O142" s="98"/>
      <c r="P142" s="44">
        <v>1875.18</v>
      </c>
      <c r="Q142" s="44">
        <v>64381.18</v>
      </c>
      <c r="R142" s="98"/>
      <c r="S142" s="44">
        <v>2253.34</v>
      </c>
      <c r="T142" s="44">
        <v>66634.52</v>
      </c>
    </row>
    <row r="143" spans="1:20" ht="25.5" x14ac:dyDescent="0.25">
      <c r="A143" s="45"/>
      <c r="B143" s="46">
        <v>1</v>
      </c>
      <c r="C143" s="47">
        <v>4</v>
      </c>
      <c r="D143" s="47">
        <v>1</v>
      </c>
      <c r="E143" s="48">
        <v>2</v>
      </c>
      <c r="F143" s="42">
        <v>1</v>
      </c>
      <c r="G143" s="42">
        <v>1</v>
      </c>
      <c r="H143" s="42">
        <v>1</v>
      </c>
      <c r="I143" s="42"/>
      <c r="J143" s="61" t="s">
        <v>1277</v>
      </c>
      <c r="K143" s="62">
        <v>31253</v>
      </c>
      <c r="L143" s="62">
        <v>10417.67</v>
      </c>
      <c r="M143" s="62">
        <v>20835.330000000002</v>
      </c>
      <c r="N143" s="62">
        <v>62506</v>
      </c>
      <c r="O143" s="101">
        <v>0.03</v>
      </c>
      <c r="P143" s="50">
        <v>1875.18</v>
      </c>
      <c r="Q143" s="50">
        <v>64381.18</v>
      </c>
      <c r="R143" s="101">
        <v>3.5000000000000003E-2</v>
      </c>
      <c r="S143" s="50">
        <v>2253.34</v>
      </c>
      <c r="T143" s="50">
        <v>66634.52</v>
      </c>
    </row>
    <row r="144" spans="1:20" ht="15.75" x14ac:dyDescent="0.25">
      <c r="A144" s="45"/>
      <c r="B144" s="46">
        <v>1</v>
      </c>
      <c r="C144" s="47">
        <v>4</v>
      </c>
      <c r="D144" s="47">
        <v>1</v>
      </c>
      <c r="E144" s="48">
        <v>2</v>
      </c>
      <c r="F144" s="42">
        <v>1</v>
      </c>
      <c r="G144" s="42">
        <v>1</v>
      </c>
      <c r="H144" s="42">
        <v>2</v>
      </c>
      <c r="I144" s="42"/>
      <c r="J144" s="49" t="s">
        <v>135</v>
      </c>
      <c r="K144" s="50">
        <v>0</v>
      </c>
      <c r="L144" s="50">
        <v>0</v>
      </c>
      <c r="M144" s="50">
        <v>0</v>
      </c>
      <c r="N144" s="50">
        <v>0</v>
      </c>
      <c r="O144" s="101">
        <v>0.03</v>
      </c>
      <c r="P144" s="50">
        <v>0</v>
      </c>
      <c r="Q144" s="50">
        <v>0</v>
      </c>
      <c r="R144" s="101">
        <v>3.5000000000000003E-2</v>
      </c>
      <c r="S144" s="50">
        <v>0</v>
      </c>
      <c r="T144" s="50">
        <v>0</v>
      </c>
    </row>
    <row r="145" spans="1:20" ht="25.5" x14ac:dyDescent="0.25">
      <c r="A145" s="45"/>
      <c r="B145" s="39">
        <v>1</v>
      </c>
      <c r="C145" s="40">
        <v>4</v>
      </c>
      <c r="D145" s="40">
        <v>1</v>
      </c>
      <c r="E145" s="41">
        <v>2</v>
      </c>
      <c r="F145" s="55">
        <v>1</v>
      </c>
      <c r="G145" s="55">
        <v>2</v>
      </c>
      <c r="H145" s="42"/>
      <c r="I145" s="42"/>
      <c r="J145" s="57" t="s">
        <v>136</v>
      </c>
      <c r="K145" s="72">
        <v>0</v>
      </c>
      <c r="L145" s="72">
        <v>0</v>
      </c>
      <c r="M145" s="72">
        <v>0</v>
      </c>
      <c r="N145" s="72">
        <v>0</v>
      </c>
      <c r="O145" s="104"/>
      <c r="P145" s="72">
        <v>0</v>
      </c>
      <c r="Q145" s="72">
        <v>0</v>
      </c>
      <c r="R145" s="104"/>
      <c r="S145" s="72">
        <v>0</v>
      </c>
      <c r="T145" s="72">
        <v>0</v>
      </c>
    </row>
    <row r="146" spans="1:20" ht="15.75" x14ac:dyDescent="0.25">
      <c r="A146" s="45"/>
      <c r="B146" s="46">
        <v>1</v>
      </c>
      <c r="C146" s="47">
        <v>4</v>
      </c>
      <c r="D146" s="47">
        <v>1</v>
      </c>
      <c r="E146" s="48">
        <v>2</v>
      </c>
      <c r="F146" s="42">
        <v>1</v>
      </c>
      <c r="G146" s="42">
        <v>2</v>
      </c>
      <c r="H146" s="42">
        <v>1</v>
      </c>
      <c r="I146" s="42"/>
      <c r="J146" s="49" t="s">
        <v>134</v>
      </c>
      <c r="K146" s="50">
        <v>0</v>
      </c>
      <c r="L146" s="50">
        <v>0</v>
      </c>
      <c r="M146" s="50">
        <v>0</v>
      </c>
      <c r="N146" s="50">
        <v>0</v>
      </c>
      <c r="O146" s="101">
        <v>0.03</v>
      </c>
      <c r="P146" s="50">
        <v>0</v>
      </c>
      <c r="Q146" s="50">
        <v>0</v>
      </c>
      <c r="R146" s="101">
        <v>3.5000000000000003E-2</v>
      </c>
      <c r="S146" s="50">
        <v>0</v>
      </c>
      <c r="T146" s="50">
        <v>0</v>
      </c>
    </row>
    <row r="147" spans="1:20" ht="15.75" x14ac:dyDescent="0.25">
      <c r="A147" s="45"/>
      <c r="B147" s="46">
        <v>1</v>
      </c>
      <c r="C147" s="47">
        <v>4</v>
      </c>
      <c r="D147" s="47">
        <v>1</v>
      </c>
      <c r="E147" s="48">
        <v>2</v>
      </c>
      <c r="F147" s="42">
        <v>1</v>
      </c>
      <c r="G147" s="42">
        <v>2</v>
      </c>
      <c r="H147" s="42">
        <v>2</v>
      </c>
      <c r="I147" s="42"/>
      <c r="J147" s="49" t="s">
        <v>135</v>
      </c>
      <c r="K147" s="50">
        <v>0</v>
      </c>
      <c r="L147" s="50">
        <v>0</v>
      </c>
      <c r="M147" s="50">
        <v>0</v>
      </c>
      <c r="N147" s="50">
        <v>0</v>
      </c>
      <c r="O147" s="101">
        <v>0.03</v>
      </c>
      <c r="P147" s="50">
        <v>0</v>
      </c>
      <c r="Q147" s="50">
        <v>0</v>
      </c>
      <c r="R147" s="101">
        <v>3.5000000000000003E-2</v>
      </c>
      <c r="S147" s="50">
        <v>0</v>
      </c>
      <c r="T147" s="50">
        <v>0</v>
      </c>
    </row>
    <row r="148" spans="1:20" ht="15.75" x14ac:dyDescent="0.25">
      <c r="A148" s="54">
        <v>2</v>
      </c>
      <c r="B148" s="39">
        <v>1</v>
      </c>
      <c r="C148" s="40">
        <v>4</v>
      </c>
      <c r="D148" s="40">
        <v>1</v>
      </c>
      <c r="E148" s="41">
        <v>2</v>
      </c>
      <c r="F148" s="55">
        <v>2</v>
      </c>
      <c r="G148" s="55"/>
      <c r="H148" s="55"/>
      <c r="I148" s="55"/>
      <c r="J148" s="43" t="s">
        <v>137</v>
      </c>
      <c r="K148" s="72">
        <v>0</v>
      </c>
      <c r="L148" s="72">
        <v>0</v>
      </c>
      <c r="M148" s="72">
        <v>0</v>
      </c>
      <c r="N148" s="72">
        <v>0</v>
      </c>
      <c r="O148" s="104"/>
      <c r="P148" s="72">
        <v>0</v>
      </c>
      <c r="Q148" s="72">
        <v>0</v>
      </c>
      <c r="R148" s="104"/>
      <c r="S148" s="72">
        <v>0</v>
      </c>
      <c r="T148" s="72">
        <v>0</v>
      </c>
    </row>
    <row r="149" spans="1:20" ht="27.75" customHeight="1" x14ac:dyDescent="0.25">
      <c r="A149" s="45"/>
      <c r="B149" s="39">
        <v>1</v>
      </c>
      <c r="C149" s="40">
        <v>4</v>
      </c>
      <c r="D149" s="40">
        <v>1</v>
      </c>
      <c r="E149" s="41">
        <v>2</v>
      </c>
      <c r="F149" s="55">
        <v>2</v>
      </c>
      <c r="G149" s="55">
        <v>1</v>
      </c>
      <c r="H149" s="42"/>
      <c r="I149" s="42"/>
      <c r="J149" s="57" t="s">
        <v>138</v>
      </c>
      <c r="K149" s="72">
        <v>0</v>
      </c>
      <c r="L149" s="72">
        <v>0</v>
      </c>
      <c r="M149" s="72">
        <v>0</v>
      </c>
      <c r="N149" s="72">
        <v>0</v>
      </c>
      <c r="O149" s="104"/>
      <c r="P149" s="72">
        <v>0</v>
      </c>
      <c r="Q149" s="72">
        <v>0</v>
      </c>
      <c r="R149" s="104"/>
      <c r="S149" s="72">
        <v>0</v>
      </c>
      <c r="T149" s="72">
        <v>0</v>
      </c>
    </row>
    <row r="150" spans="1:20" ht="15.75" x14ac:dyDescent="0.25">
      <c r="A150" s="45"/>
      <c r="B150" s="46">
        <v>1</v>
      </c>
      <c r="C150" s="47">
        <v>4</v>
      </c>
      <c r="D150" s="47">
        <v>1</v>
      </c>
      <c r="E150" s="48">
        <v>2</v>
      </c>
      <c r="F150" s="42">
        <v>2</v>
      </c>
      <c r="G150" s="42">
        <v>1</v>
      </c>
      <c r="H150" s="42">
        <v>1</v>
      </c>
      <c r="I150" s="42"/>
      <c r="J150" s="49" t="s">
        <v>139</v>
      </c>
      <c r="K150" s="50">
        <v>0</v>
      </c>
      <c r="L150" s="50">
        <v>0</v>
      </c>
      <c r="M150" s="50">
        <v>0</v>
      </c>
      <c r="N150" s="50">
        <v>0</v>
      </c>
      <c r="O150" s="101">
        <v>0.03</v>
      </c>
      <c r="P150" s="50">
        <v>0</v>
      </c>
      <c r="Q150" s="50">
        <v>0</v>
      </c>
      <c r="R150" s="101">
        <v>3.5000000000000003E-2</v>
      </c>
      <c r="S150" s="50">
        <v>0</v>
      </c>
      <c r="T150" s="50">
        <v>0</v>
      </c>
    </row>
    <row r="151" spans="1:20" ht="15.75" x14ac:dyDescent="0.25">
      <c r="A151" s="45"/>
      <c r="B151" s="46">
        <v>1</v>
      </c>
      <c r="C151" s="47">
        <v>4</v>
      </c>
      <c r="D151" s="47">
        <v>1</v>
      </c>
      <c r="E151" s="48">
        <v>2</v>
      </c>
      <c r="F151" s="42">
        <v>2</v>
      </c>
      <c r="G151" s="42">
        <v>1</v>
      </c>
      <c r="H151" s="42">
        <v>2</v>
      </c>
      <c r="I151" s="42"/>
      <c r="J151" s="49" t="s">
        <v>140</v>
      </c>
      <c r="K151" s="50">
        <v>0</v>
      </c>
      <c r="L151" s="50">
        <v>0</v>
      </c>
      <c r="M151" s="50">
        <v>0</v>
      </c>
      <c r="N151" s="50">
        <v>0</v>
      </c>
      <c r="O151" s="101">
        <v>0.03</v>
      </c>
      <c r="P151" s="50">
        <v>0</v>
      </c>
      <c r="Q151" s="50">
        <v>0</v>
      </c>
      <c r="R151" s="101">
        <v>3.5000000000000003E-2</v>
      </c>
      <c r="S151" s="50">
        <v>0</v>
      </c>
      <c r="T151" s="50">
        <v>0</v>
      </c>
    </row>
    <row r="152" spans="1:20" ht="15.75" x14ac:dyDescent="0.25">
      <c r="A152" s="45"/>
      <c r="B152" s="46">
        <v>1</v>
      </c>
      <c r="C152" s="47">
        <v>4</v>
      </c>
      <c r="D152" s="47">
        <v>1</v>
      </c>
      <c r="E152" s="48">
        <v>2</v>
      </c>
      <c r="F152" s="42">
        <v>2</v>
      </c>
      <c r="G152" s="42">
        <v>1</v>
      </c>
      <c r="H152" s="42">
        <v>3</v>
      </c>
      <c r="I152" s="42"/>
      <c r="J152" s="49" t="s">
        <v>141</v>
      </c>
      <c r="K152" s="50">
        <v>0</v>
      </c>
      <c r="L152" s="50">
        <v>0</v>
      </c>
      <c r="M152" s="50">
        <v>0</v>
      </c>
      <c r="N152" s="50">
        <v>0</v>
      </c>
      <c r="O152" s="101">
        <v>0.03</v>
      </c>
      <c r="P152" s="50">
        <v>0</v>
      </c>
      <c r="Q152" s="50">
        <v>0</v>
      </c>
      <c r="R152" s="101">
        <v>3.5000000000000003E-2</v>
      </c>
      <c r="S152" s="50">
        <v>0</v>
      </c>
      <c r="T152" s="50">
        <v>0</v>
      </c>
    </row>
    <row r="153" spans="1:20" ht="15.75" x14ac:dyDescent="0.25">
      <c r="A153" s="45"/>
      <c r="B153" s="46">
        <v>1</v>
      </c>
      <c r="C153" s="47">
        <v>4</v>
      </c>
      <c r="D153" s="47">
        <v>1</v>
      </c>
      <c r="E153" s="48">
        <v>2</v>
      </c>
      <c r="F153" s="42">
        <v>2</v>
      </c>
      <c r="G153" s="42">
        <v>1</v>
      </c>
      <c r="H153" s="42">
        <v>4</v>
      </c>
      <c r="I153" s="42"/>
      <c r="J153" s="49" t="s">
        <v>142</v>
      </c>
      <c r="K153" s="50">
        <v>0</v>
      </c>
      <c r="L153" s="50">
        <v>0</v>
      </c>
      <c r="M153" s="50">
        <v>0</v>
      </c>
      <c r="N153" s="50">
        <v>0</v>
      </c>
      <c r="O153" s="101">
        <v>0.03</v>
      </c>
      <c r="P153" s="50">
        <v>0</v>
      </c>
      <c r="Q153" s="50">
        <v>0</v>
      </c>
      <c r="R153" s="101">
        <v>3.5000000000000003E-2</v>
      </c>
      <c r="S153" s="50">
        <v>0</v>
      </c>
      <c r="T153" s="50">
        <v>0</v>
      </c>
    </row>
    <row r="154" spans="1:20" ht="15.75" x14ac:dyDescent="0.25">
      <c r="A154" s="45"/>
      <c r="B154" s="46">
        <v>1</v>
      </c>
      <c r="C154" s="47">
        <v>4</v>
      </c>
      <c r="D154" s="47">
        <v>1</v>
      </c>
      <c r="E154" s="48">
        <v>2</v>
      </c>
      <c r="F154" s="42">
        <v>2</v>
      </c>
      <c r="G154" s="42">
        <v>1</v>
      </c>
      <c r="H154" s="42">
        <v>5</v>
      </c>
      <c r="I154" s="42"/>
      <c r="J154" s="49" t="s">
        <v>143</v>
      </c>
      <c r="K154" s="50">
        <v>0</v>
      </c>
      <c r="L154" s="50">
        <v>0</v>
      </c>
      <c r="M154" s="50">
        <v>0</v>
      </c>
      <c r="N154" s="50">
        <v>0</v>
      </c>
      <c r="O154" s="101">
        <v>0.03</v>
      </c>
      <c r="P154" s="50">
        <v>0</v>
      </c>
      <c r="Q154" s="50">
        <v>0</v>
      </c>
      <c r="R154" s="101">
        <v>3.5000000000000003E-2</v>
      </c>
      <c r="S154" s="50">
        <v>0</v>
      </c>
      <c r="T154" s="50">
        <v>0</v>
      </c>
    </row>
    <row r="155" spans="1:20" ht="15.75" x14ac:dyDescent="0.25">
      <c r="A155" s="31">
        <v>2</v>
      </c>
      <c r="B155" s="32">
        <v>1</v>
      </c>
      <c r="C155" s="33">
        <v>4</v>
      </c>
      <c r="D155" s="33">
        <v>2</v>
      </c>
      <c r="E155" s="52"/>
      <c r="F155" s="35"/>
      <c r="G155" s="35"/>
      <c r="H155" s="35"/>
      <c r="I155" s="35"/>
      <c r="J155" s="67" t="s">
        <v>905</v>
      </c>
      <c r="K155" s="66">
        <v>0</v>
      </c>
      <c r="L155" s="66">
        <v>0</v>
      </c>
      <c r="M155" s="66">
        <v>0</v>
      </c>
      <c r="N155" s="66">
        <v>0</v>
      </c>
      <c r="O155" s="100">
        <v>0.03</v>
      </c>
      <c r="P155" s="37">
        <v>0</v>
      </c>
      <c r="Q155" s="66">
        <v>0</v>
      </c>
      <c r="R155" s="100">
        <v>3.5900000000000001E-2</v>
      </c>
      <c r="S155" s="37">
        <v>0</v>
      </c>
      <c r="T155" s="66">
        <v>0</v>
      </c>
    </row>
    <row r="156" spans="1:20" ht="15.75" x14ac:dyDescent="0.25">
      <c r="A156" s="31">
        <v>3</v>
      </c>
      <c r="B156" s="32">
        <v>1</v>
      </c>
      <c r="C156" s="33">
        <v>4</v>
      </c>
      <c r="D156" s="33">
        <v>3</v>
      </c>
      <c r="E156" s="52"/>
      <c r="F156" s="35"/>
      <c r="G156" s="35"/>
      <c r="H156" s="35"/>
      <c r="I156" s="35"/>
      <c r="J156" s="67" t="s">
        <v>144</v>
      </c>
      <c r="K156" s="66">
        <v>3016262.34</v>
      </c>
      <c r="L156" s="66">
        <v>950977.99</v>
      </c>
      <c r="M156" s="66">
        <v>1931955.98</v>
      </c>
      <c r="N156" s="66">
        <v>5899196.3099999996</v>
      </c>
      <c r="O156" s="102"/>
      <c r="P156" s="66">
        <v>176975.87</v>
      </c>
      <c r="Q156" s="66">
        <v>6076172.1799999997</v>
      </c>
      <c r="R156" s="102"/>
      <c r="S156" s="66">
        <v>212665.97999999998</v>
      </c>
      <c r="T156" s="66">
        <v>6288838.1600000001</v>
      </c>
    </row>
    <row r="157" spans="1:20" ht="15.75" x14ac:dyDescent="0.25">
      <c r="A157" s="123" t="s">
        <v>10</v>
      </c>
      <c r="B157" s="124">
        <v>1</v>
      </c>
      <c r="C157" s="125">
        <v>4</v>
      </c>
      <c r="D157" s="125">
        <v>3</v>
      </c>
      <c r="E157" s="126">
        <v>1</v>
      </c>
      <c r="F157" s="140"/>
      <c r="G157" s="131"/>
      <c r="H157" s="131"/>
      <c r="I157" s="131"/>
      <c r="J157" s="128" t="s">
        <v>145</v>
      </c>
      <c r="K157" s="144">
        <v>0</v>
      </c>
      <c r="L157" s="144">
        <v>0</v>
      </c>
      <c r="M157" s="144">
        <v>0</v>
      </c>
      <c r="N157" s="144">
        <v>0</v>
      </c>
      <c r="O157" s="137"/>
      <c r="P157" s="144">
        <v>0</v>
      </c>
      <c r="Q157" s="144">
        <v>0</v>
      </c>
      <c r="R157" s="137"/>
      <c r="S157" s="144">
        <v>0</v>
      </c>
      <c r="T157" s="144">
        <v>0</v>
      </c>
    </row>
    <row r="158" spans="1:20" ht="27" customHeight="1" x14ac:dyDescent="0.25">
      <c r="A158" s="54">
        <v>1</v>
      </c>
      <c r="B158" s="39">
        <v>1</v>
      </c>
      <c r="C158" s="40">
        <v>4</v>
      </c>
      <c r="D158" s="40">
        <v>3</v>
      </c>
      <c r="E158" s="41">
        <v>1</v>
      </c>
      <c r="F158" s="41">
        <v>1</v>
      </c>
      <c r="G158" s="55"/>
      <c r="H158" s="55"/>
      <c r="I158" s="55"/>
      <c r="J158" s="57" t="s">
        <v>146</v>
      </c>
      <c r="K158" s="72">
        <v>0</v>
      </c>
      <c r="L158" s="72">
        <v>0</v>
      </c>
      <c r="M158" s="72">
        <v>0</v>
      </c>
      <c r="N158" s="72">
        <v>0</v>
      </c>
      <c r="O158" s="104"/>
      <c r="P158" s="72">
        <v>0</v>
      </c>
      <c r="Q158" s="72">
        <v>0</v>
      </c>
      <c r="R158" s="104"/>
      <c r="S158" s="72">
        <v>0</v>
      </c>
      <c r="T158" s="72">
        <v>0</v>
      </c>
    </row>
    <row r="159" spans="1:20" ht="15.75" x14ac:dyDescent="0.25">
      <c r="A159" s="45"/>
      <c r="B159" s="46">
        <v>1</v>
      </c>
      <c r="C159" s="47">
        <v>4</v>
      </c>
      <c r="D159" s="47">
        <v>3</v>
      </c>
      <c r="E159" s="48">
        <v>1</v>
      </c>
      <c r="F159" s="48">
        <v>1</v>
      </c>
      <c r="G159" s="42">
        <v>1</v>
      </c>
      <c r="H159" s="42"/>
      <c r="I159" s="42"/>
      <c r="J159" s="49" t="s">
        <v>147</v>
      </c>
      <c r="K159" s="50">
        <v>0</v>
      </c>
      <c r="L159" s="50">
        <v>0</v>
      </c>
      <c r="M159" s="50">
        <v>0</v>
      </c>
      <c r="N159" s="50">
        <v>0</v>
      </c>
      <c r="O159" s="122">
        <v>0.03</v>
      </c>
      <c r="P159" s="50">
        <v>0</v>
      </c>
      <c r="Q159" s="50">
        <v>0</v>
      </c>
      <c r="R159" s="101">
        <v>3.5000000000000003E-2</v>
      </c>
      <c r="S159" s="50">
        <v>0</v>
      </c>
      <c r="T159" s="50">
        <v>0</v>
      </c>
    </row>
    <row r="160" spans="1:20" ht="15.75" x14ac:dyDescent="0.25">
      <c r="A160" s="45"/>
      <c r="B160" s="46">
        <v>1</v>
      </c>
      <c r="C160" s="47">
        <v>4</v>
      </c>
      <c r="D160" s="47">
        <v>3</v>
      </c>
      <c r="E160" s="48">
        <v>1</v>
      </c>
      <c r="F160" s="48">
        <v>1</v>
      </c>
      <c r="G160" s="42">
        <v>2</v>
      </c>
      <c r="H160" s="42"/>
      <c r="I160" s="42"/>
      <c r="J160" s="49" t="s">
        <v>148</v>
      </c>
      <c r="K160" s="50">
        <v>0</v>
      </c>
      <c r="L160" s="50">
        <v>0</v>
      </c>
      <c r="M160" s="50">
        <v>0</v>
      </c>
      <c r="N160" s="50">
        <v>0</v>
      </c>
      <c r="O160" s="122">
        <v>0.03</v>
      </c>
      <c r="P160" s="50">
        <v>0</v>
      </c>
      <c r="Q160" s="50">
        <v>0</v>
      </c>
      <c r="R160" s="101">
        <v>3.5000000000000003E-2</v>
      </c>
      <c r="S160" s="50">
        <v>0</v>
      </c>
      <c r="T160" s="50">
        <v>0</v>
      </c>
    </row>
    <row r="161" spans="1:20" ht="15.75" x14ac:dyDescent="0.25">
      <c r="A161" s="45"/>
      <c r="B161" s="46">
        <v>1</v>
      </c>
      <c r="C161" s="47">
        <v>4</v>
      </c>
      <c r="D161" s="47">
        <v>3</v>
      </c>
      <c r="E161" s="48">
        <v>1</v>
      </c>
      <c r="F161" s="48">
        <v>1</v>
      </c>
      <c r="G161" s="42">
        <v>3</v>
      </c>
      <c r="H161" s="42"/>
      <c r="I161" s="42"/>
      <c r="J161" s="49" t="s">
        <v>149</v>
      </c>
      <c r="K161" s="50">
        <v>0</v>
      </c>
      <c r="L161" s="50">
        <v>0</v>
      </c>
      <c r="M161" s="50">
        <v>0</v>
      </c>
      <c r="N161" s="50">
        <v>0</v>
      </c>
      <c r="O161" s="122">
        <v>0.03</v>
      </c>
      <c r="P161" s="50">
        <v>0</v>
      </c>
      <c r="Q161" s="50">
        <v>0</v>
      </c>
      <c r="R161" s="101">
        <v>3.5000000000000003E-2</v>
      </c>
      <c r="S161" s="50">
        <v>0</v>
      </c>
      <c r="T161" s="50">
        <v>0</v>
      </c>
    </row>
    <row r="162" spans="1:20" ht="15.75" x14ac:dyDescent="0.25">
      <c r="A162" s="45"/>
      <c r="B162" s="46">
        <v>1</v>
      </c>
      <c r="C162" s="47">
        <v>4</v>
      </c>
      <c r="D162" s="47">
        <v>3</v>
      </c>
      <c r="E162" s="48">
        <v>1</v>
      </c>
      <c r="F162" s="48">
        <v>1</v>
      </c>
      <c r="G162" s="42">
        <v>4</v>
      </c>
      <c r="H162" s="42"/>
      <c r="I162" s="42"/>
      <c r="J162" s="49" t="s">
        <v>150</v>
      </c>
      <c r="K162" s="50">
        <v>0</v>
      </c>
      <c r="L162" s="50">
        <v>0</v>
      </c>
      <c r="M162" s="50">
        <v>0</v>
      </c>
      <c r="N162" s="50">
        <v>0</v>
      </c>
      <c r="O162" s="122">
        <v>0.03</v>
      </c>
      <c r="P162" s="50">
        <v>0</v>
      </c>
      <c r="Q162" s="50">
        <v>0</v>
      </c>
      <c r="R162" s="101">
        <v>3.5000000000000003E-2</v>
      </c>
      <c r="S162" s="50">
        <v>0</v>
      </c>
      <c r="T162" s="50">
        <v>0</v>
      </c>
    </row>
    <row r="163" spans="1:20" ht="15.75" x14ac:dyDescent="0.25">
      <c r="A163" s="45"/>
      <c r="B163" s="46">
        <v>1</v>
      </c>
      <c r="C163" s="47">
        <v>4</v>
      </c>
      <c r="D163" s="47">
        <v>3</v>
      </c>
      <c r="E163" s="48">
        <v>1</v>
      </c>
      <c r="F163" s="48">
        <v>1</v>
      </c>
      <c r="G163" s="42">
        <v>5</v>
      </c>
      <c r="H163" s="42"/>
      <c r="I163" s="42"/>
      <c r="J163" s="49" t="s">
        <v>151</v>
      </c>
      <c r="K163" s="50">
        <v>0</v>
      </c>
      <c r="L163" s="50">
        <v>0</v>
      </c>
      <c r="M163" s="50">
        <v>0</v>
      </c>
      <c r="N163" s="50">
        <v>0</v>
      </c>
      <c r="O163" s="122">
        <v>0.03</v>
      </c>
      <c r="P163" s="50">
        <v>0</v>
      </c>
      <c r="Q163" s="50">
        <v>0</v>
      </c>
      <c r="R163" s="101">
        <v>3.5000000000000003E-2</v>
      </c>
      <c r="S163" s="50">
        <v>0</v>
      </c>
      <c r="T163" s="50">
        <v>0</v>
      </c>
    </row>
    <row r="164" spans="1:20" ht="15.75" x14ac:dyDescent="0.25">
      <c r="A164" s="54">
        <v>2</v>
      </c>
      <c r="B164" s="39">
        <v>1</v>
      </c>
      <c r="C164" s="40">
        <v>4</v>
      </c>
      <c r="D164" s="40">
        <v>3</v>
      </c>
      <c r="E164" s="41">
        <v>1</v>
      </c>
      <c r="F164" s="41">
        <v>2</v>
      </c>
      <c r="G164" s="42"/>
      <c r="H164" s="42"/>
      <c r="I164" s="42"/>
      <c r="J164" s="43" t="s">
        <v>152</v>
      </c>
      <c r="K164" s="72">
        <v>0</v>
      </c>
      <c r="L164" s="72">
        <v>0</v>
      </c>
      <c r="M164" s="72">
        <v>0</v>
      </c>
      <c r="N164" s="72">
        <v>0</v>
      </c>
      <c r="O164" s="104"/>
      <c r="P164" s="72">
        <v>0</v>
      </c>
      <c r="Q164" s="72">
        <v>0</v>
      </c>
      <c r="R164" s="104"/>
      <c r="S164" s="72">
        <v>0</v>
      </c>
      <c r="T164" s="72">
        <v>0</v>
      </c>
    </row>
    <row r="165" spans="1:20" ht="15.75" x14ac:dyDescent="0.25">
      <c r="A165" s="45"/>
      <c r="B165" s="46">
        <v>1</v>
      </c>
      <c r="C165" s="47">
        <v>4</v>
      </c>
      <c r="D165" s="47">
        <v>3</v>
      </c>
      <c r="E165" s="48">
        <v>1</v>
      </c>
      <c r="F165" s="48">
        <v>2</v>
      </c>
      <c r="G165" s="42">
        <v>1</v>
      </c>
      <c r="H165" s="42"/>
      <c r="I165" s="42"/>
      <c r="J165" s="49" t="s">
        <v>153</v>
      </c>
      <c r="K165" s="50">
        <v>0</v>
      </c>
      <c r="L165" s="50">
        <v>0</v>
      </c>
      <c r="M165" s="50">
        <v>0</v>
      </c>
      <c r="N165" s="50">
        <v>0</v>
      </c>
      <c r="O165" s="122">
        <v>0.03</v>
      </c>
      <c r="P165" s="50">
        <v>0</v>
      </c>
      <c r="Q165" s="50">
        <v>0</v>
      </c>
      <c r="R165" s="101">
        <v>3.5000000000000003E-2</v>
      </c>
      <c r="S165" s="50">
        <v>0</v>
      </c>
      <c r="T165" s="50">
        <v>0</v>
      </c>
    </row>
    <row r="166" spans="1:20" ht="15.75" x14ac:dyDescent="0.25">
      <c r="A166" s="45"/>
      <c r="B166" s="46">
        <v>1</v>
      </c>
      <c r="C166" s="47">
        <v>4</v>
      </c>
      <c r="D166" s="47">
        <v>3</v>
      </c>
      <c r="E166" s="48">
        <v>1</v>
      </c>
      <c r="F166" s="48">
        <v>2</v>
      </c>
      <c r="G166" s="42">
        <v>2</v>
      </c>
      <c r="H166" s="42"/>
      <c r="I166" s="42"/>
      <c r="J166" s="49" t="s">
        <v>148</v>
      </c>
      <c r="K166" s="50">
        <v>0</v>
      </c>
      <c r="L166" s="50">
        <v>0</v>
      </c>
      <c r="M166" s="50">
        <v>0</v>
      </c>
      <c r="N166" s="50">
        <v>0</v>
      </c>
      <c r="O166" s="122">
        <v>0.03</v>
      </c>
      <c r="P166" s="50">
        <v>0</v>
      </c>
      <c r="Q166" s="50">
        <v>0</v>
      </c>
      <c r="R166" s="101">
        <v>3.5000000000000003E-2</v>
      </c>
      <c r="S166" s="50">
        <v>0</v>
      </c>
      <c r="T166" s="50">
        <v>0</v>
      </c>
    </row>
    <row r="167" spans="1:20" ht="15.75" x14ac:dyDescent="0.25">
      <c r="A167" s="45"/>
      <c r="B167" s="46">
        <v>1</v>
      </c>
      <c r="C167" s="47">
        <v>4</v>
      </c>
      <c r="D167" s="47">
        <v>3</v>
      </c>
      <c r="E167" s="48">
        <v>1</v>
      </c>
      <c r="F167" s="48">
        <v>2</v>
      </c>
      <c r="G167" s="42">
        <v>3</v>
      </c>
      <c r="H167" s="42"/>
      <c r="I167" s="42"/>
      <c r="J167" s="49" t="s">
        <v>149</v>
      </c>
      <c r="K167" s="50">
        <v>0</v>
      </c>
      <c r="L167" s="50">
        <v>0</v>
      </c>
      <c r="M167" s="50">
        <v>0</v>
      </c>
      <c r="N167" s="50">
        <v>0</v>
      </c>
      <c r="O167" s="122">
        <v>0.03</v>
      </c>
      <c r="P167" s="50">
        <v>0</v>
      </c>
      <c r="Q167" s="50">
        <v>0</v>
      </c>
      <c r="R167" s="101">
        <v>3.5000000000000003E-2</v>
      </c>
      <c r="S167" s="50">
        <v>0</v>
      </c>
      <c r="T167" s="50">
        <v>0</v>
      </c>
    </row>
    <row r="168" spans="1:20" ht="15.75" x14ac:dyDescent="0.25">
      <c r="A168" s="45"/>
      <c r="B168" s="46">
        <v>1</v>
      </c>
      <c r="C168" s="47">
        <v>4</v>
      </c>
      <c r="D168" s="47">
        <v>3</v>
      </c>
      <c r="E168" s="48">
        <v>1</v>
      </c>
      <c r="F168" s="48">
        <v>2</v>
      </c>
      <c r="G168" s="42">
        <v>4</v>
      </c>
      <c r="H168" s="42"/>
      <c r="I168" s="42"/>
      <c r="J168" s="49" t="s">
        <v>150</v>
      </c>
      <c r="K168" s="50">
        <v>0</v>
      </c>
      <c r="L168" s="50">
        <v>0</v>
      </c>
      <c r="M168" s="50">
        <v>0</v>
      </c>
      <c r="N168" s="50">
        <v>0</v>
      </c>
      <c r="O168" s="122">
        <v>0.03</v>
      </c>
      <c r="P168" s="50">
        <v>0</v>
      </c>
      <c r="Q168" s="50">
        <v>0</v>
      </c>
      <c r="R168" s="101">
        <v>3.5000000000000003E-2</v>
      </c>
      <c r="S168" s="50">
        <v>0</v>
      </c>
      <c r="T168" s="50">
        <v>0</v>
      </c>
    </row>
    <row r="169" spans="1:20" ht="27" customHeight="1" x14ac:dyDescent="0.25">
      <c r="A169" s="54">
        <v>3</v>
      </c>
      <c r="B169" s="39">
        <v>1</v>
      </c>
      <c r="C169" s="40">
        <v>4</v>
      </c>
      <c r="D169" s="40">
        <v>3</v>
      </c>
      <c r="E169" s="41">
        <v>1</v>
      </c>
      <c r="F169" s="41">
        <v>3</v>
      </c>
      <c r="G169" s="42"/>
      <c r="H169" s="42"/>
      <c r="I169" s="42"/>
      <c r="J169" s="57" t="s">
        <v>154</v>
      </c>
      <c r="K169" s="72">
        <v>0</v>
      </c>
      <c r="L169" s="72">
        <v>0</v>
      </c>
      <c r="M169" s="72">
        <v>0</v>
      </c>
      <c r="N169" s="72">
        <v>0</v>
      </c>
      <c r="O169" s="104"/>
      <c r="P169" s="72">
        <v>0</v>
      </c>
      <c r="Q169" s="72">
        <v>0</v>
      </c>
      <c r="R169" s="104"/>
      <c r="S169" s="72">
        <v>0</v>
      </c>
      <c r="T169" s="72">
        <v>0</v>
      </c>
    </row>
    <row r="170" spans="1:20" ht="15.75" x14ac:dyDescent="0.25">
      <c r="A170" s="45"/>
      <c r="B170" s="46">
        <v>1</v>
      </c>
      <c r="C170" s="47">
        <v>4</v>
      </c>
      <c r="D170" s="47">
        <v>3</v>
      </c>
      <c r="E170" s="48">
        <v>1</v>
      </c>
      <c r="F170" s="48">
        <v>3</v>
      </c>
      <c r="G170" s="42">
        <v>1</v>
      </c>
      <c r="H170" s="42"/>
      <c r="I170" s="42"/>
      <c r="J170" s="49" t="s">
        <v>147</v>
      </c>
      <c r="K170" s="50">
        <v>0</v>
      </c>
      <c r="L170" s="50">
        <v>0</v>
      </c>
      <c r="M170" s="50">
        <v>0</v>
      </c>
      <c r="N170" s="50">
        <v>0</v>
      </c>
      <c r="O170" s="122">
        <v>0.03</v>
      </c>
      <c r="P170" s="50">
        <v>0</v>
      </c>
      <c r="Q170" s="50">
        <v>0</v>
      </c>
      <c r="R170" s="101">
        <v>3.5000000000000003E-2</v>
      </c>
      <c r="S170" s="50">
        <v>0</v>
      </c>
      <c r="T170" s="50">
        <v>0</v>
      </c>
    </row>
    <row r="171" spans="1:20" ht="15.75" x14ac:dyDescent="0.25">
      <c r="A171" s="45"/>
      <c r="B171" s="46">
        <v>1</v>
      </c>
      <c r="C171" s="47">
        <v>4</v>
      </c>
      <c r="D171" s="47">
        <v>3</v>
      </c>
      <c r="E171" s="48">
        <v>1</v>
      </c>
      <c r="F171" s="48">
        <v>3</v>
      </c>
      <c r="G171" s="42">
        <v>2</v>
      </c>
      <c r="H171" s="42"/>
      <c r="I171" s="42"/>
      <c r="J171" s="49" t="s">
        <v>148</v>
      </c>
      <c r="K171" s="50">
        <v>0</v>
      </c>
      <c r="L171" s="50">
        <v>0</v>
      </c>
      <c r="M171" s="50">
        <v>0</v>
      </c>
      <c r="N171" s="50">
        <v>0</v>
      </c>
      <c r="O171" s="122">
        <v>0.03</v>
      </c>
      <c r="P171" s="50">
        <v>0</v>
      </c>
      <c r="Q171" s="50">
        <v>0</v>
      </c>
      <c r="R171" s="101">
        <v>3.5000000000000003E-2</v>
      </c>
      <c r="S171" s="50">
        <v>0</v>
      </c>
      <c r="T171" s="50">
        <v>0</v>
      </c>
    </row>
    <row r="172" spans="1:20" ht="15.75" x14ac:dyDescent="0.25">
      <c r="A172" s="45"/>
      <c r="B172" s="46">
        <v>1</v>
      </c>
      <c r="C172" s="47">
        <v>4</v>
      </c>
      <c r="D172" s="47">
        <v>3</v>
      </c>
      <c r="E172" s="48">
        <v>1</v>
      </c>
      <c r="F172" s="48">
        <v>3</v>
      </c>
      <c r="G172" s="42">
        <v>3</v>
      </c>
      <c r="H172" s="42"/>
      <c r="I172" s="42"/>
      <c r="J172" s="49" t="s">
        <v>149</v>
      </c>
      <c r="K172" s="50">
        <v>0</v>
      </c>
      <c r="L172" s="50">
        <v>0</v>
      </c>
      <c r="M172" s="50">
        <v>0</v>
      </c>
      <c r="N172" s="50">
        <v>0</v>
      </c>
      <c r="O172" s="122">
        <v>0.03</v>
      </c>
      <c r="P172" s="50">
        <v>0</v>
      </c>
      <c r="Q172" s="50">
        <v>0</v>
      </c>
      <c r="R172" s="101">
        <v>3.5000000000000003E-2</v>
      </c>
      <c r="S172" s="50">
        <v>0</v>
      </c>
      <c r="T172" s="50">
        <v>0</v>
      </c>
    </row>
    <row r="173" spans="1:20" ht="15.75" x14ac:dyDescent="0.25">
      <c r="A173" s="45"/>
      <c r="B173" s="46">
        <v>1</v>
      </c>
      <c r="C173" s="47">
        <v>4</v>
      </c>
      <c r="D173" s="47">
        <v>3</v>
      </c>
      <c r="E173" s="48">
        <v>1</v>
      </c>
      <c r="F173" s="48">
        <v>3</v>
      </c>
      <c r="G173" s="42">
        <v>4</v>
      </c>
      <c r="H173" s="42"/>
      <c r="I173" s="42"/>
      <c r="J173" s="49" t="s">
        <v>150</v>
      </c>
      <c r="K173" s="50">
        <v>0</v>
      </c>
      <c r="L173" s="50">
        <v>0</v>
      </c>
      <c r="M173" s="50">
        <v>0</v>
      </c>
      <c r="N173" s="50">
        <v>0</v>
      </c>
      <c r="O173" s="122">
        <v>0.03</v>
      </c>
      <c r="P173" s="50">
        <v>0</v>
      </c>
      <c r="Q173" s="50">
        <v>0</v>
      </c>
      <c r="R173" s="101">
        <v>3.5000000000000003E-2</v>
      </c>
      <c r="S173" s="50">
        <v>0</v>
      </c>
      <c r="T173" s="50">
        <v>0</v>
      </c>
    </row>
    <row r="174" spans="1:20" ht="15.75" x14ac:dyDescent="0.25">
      <c r="A174" s="45"/>
      <c r="B174" s="46">
        <v>1</v>
      </c>
      <c r="C174" s="47">
        <v>4</v>
      </c>
      <c r="D174" s="47">
        <v>3</v>
      </c>
      <c r="E174" s="48">
        <v>1</v>
      </c>
      <c r="F174" s="48">
        <v>3</v>
      </c>
      <c r="G174" s="42">
        <v>5</v>
      </c>
      <c r="H174" s="42"/>
      <c r="I174" s="42"/>
      <c r="J174" s="49" t="s">
        <v>155</v>
      </c>
      <c r="K174" s="50">
        <v>0</v>
      </c>
      <c r="L174" s="50">
        <v>0</v>
      </c>
      <c r="M174" s="50">
        <v>0</v>
      </c>
      <c r="N174" s="50">
        <v>0</v>
      </c>
      <c r="O174" s="122">
        <v>0.03</v>
      </c>
      <c r="P174" s="50">
        <v>0</v>
      </c>
      <c r="Q174" s="50">
        <v>0</v>
      </c>
      <c r="R174" s="101">
        <v>3.5000000000000003E-2</v>
      </c>
      <c r="S174" s="50">
        <v>0</v>
      </c>
      <c r="T174" s="50">
        <v>0</v>
      </c>
    </row>
    <row r="175" spans="1:20" ht="15.75" x14ac:dyDescent="0.25">
      <c r="A175" s="136" t="s">
        <v>22</v>
      </c>
      <c r="B175" s="124">
        <v>1</v>
      </c>
      <c r="C175" s="125">
        <v>4</v>
      </c>
      <c r="D175" s="125">
        <v>3</v>
      </c>
      <c r="E175" s="126">
        <v>2</v>
      </c>
      <c r="F175" s="126"/>
      <c r="G175" s="127"/>
      <c r="H175" s="131"/>
      <c r="I175" s="131"/>
      <c r="J175" s="128" t="s">
        <v>156</v>
      </c>
      <c r="K175" s="144">
        <v>0</v>
      </c>
      <c r="L175" s="144">
        <v>0</v>
      </c>
      <c r="M175" s="144">
        <v>0</v>
      </c>
      <c r="N175" s="144">
        <v>0</v>
      </c>
      <c r="O175" s="137"/>
      <c r="P175" s="144">
        <v>0</v>
      </c>
      <c r="Q175" s="144">
        <v>0</v>
      </c>
      <c r="R175" s="137"/>
      <c r="S175" s="144">
        <v>0</v>
      </c>
      <c r="T175" s="144">
        <v>0</v>
      </c>
    </row>
    <row r="176" spans="1:20" ht="15.75" x14ac:dyDescent="0.25">
      <c r="A176" s="54">
        <v>1</v>
      </c>
      <c r="B176" s="39">
        <v>1</v>
      </c>
      <c r="C176" s="40">
        <v>4</v>
      </c>
      <c r="D176" s="40">
        <v>3</v>
      </c>
      <c r="E176" s="41">
        <v>2</v>
      </c>
      <c r="F176" s="41">
        <v>1</v>
      </c>
      <c r="G176" s="55"/>
      <c r="H176" s="42"/>
      <c r="I176" s="42"/>
      <c r="J176" s="43" t="s">
        <v>157</v>
      </c>
      <c r="K176" s="72">
        <v>0</v>
      </c>
      <c r="L176" s="72">
        <v>0</v>
      </c>
      <c r="M176" s="72">
        <v>0</v>
      </c>
      <c r="N176" s="72">
        <v>0</v>
      </c>
      <c r="O176" s="122">
        <v>0.03</v>
      </c>
      <c r="P176" s="86">
        <v>0</v>
      </c>
      <c r="Q176" s="72">
        <v>0</v>
      </c>
      <c r="R176" s="101">
        <v>3.5000000000000003E-2</v>
      </c>
      <c r="S176" s="50">
        <v>0</v>
      </c>
      <c r="T176" s="72">
        <v>0</v>
      </c>
    </row>
    <row r="177" spans="1:20" ht="15.75" x14ac:dyDescent="0.25">
      <c r="A177" s="54">
        <v>2</v>
      </c>
      <c r="B177" s="39">
        <v>1</v>
      </c>
      <c r="C177" s="40">
        <v>4</v>
      </c>
      <c r="D177" s="40">
        <v>3</v>
      </c>
      <c r="E177" s="41">
        <v>2</v>
      </c>
      <c r="F177" s="41">
        <v>2</v>
      </c>
      <c r="G177" s="55"/>
      <c r="H177" s="42"/>
      <c r="I177" s="42"/>
      <c r="J177" s="43" t="s">
        <v>158</v>
      </c>
      <c r="K177" s="72">
        <v>0</v>
      </c>
      <c r="L177" s="72">
        <v>0</v>
      </c>
      <c r="M177" s="72">
        <v>0</v>
      </c>
      <c r="N177" s="72">
        <v>0</v>
      </c>
      <c r="O177" s="104"/>
      <c r="P177" s="72">
        <v>0</v>
      </c>
      <c r="Q177" s="72">
        <v>0</v>
      </c>
      <c r="R177" s="104"/>
      <c r="S177" s="72">
        <v>0</v>
      </c>
      <c r="T177" s="72">
        <v>0</v>
      </c>
    </row>
    <row r="178" spans="1:20" ht="15.75" x14ac:dyDescent="0.25">
      <c r="A178" s="45"/>
      <c r="B178" s="46">
        <v>1</v>
      </c>
      <c r="C178" s="47">
        <v>4</v>
      </c>
      <c r="D178" s="47">
        <v>3</v>
      </c>
      <c r="E178" s="48">
        <v>2</v>
      </c>
      <c r="F178" s="48">
        <v>2</v>
      </c>
      <c r="G178" s="42">
        <v>1</v>
      </c>
      <c r="H178" s="42"/>
      <c r="I178" s="42"/>
      <c r="J178" s="49" t="s">
        <v>159</v>
      </c>
      <c r="K178" s="50">
        <v>0</v>
      </c>
      <c r="L178" s="50">
        <v>0</v>
      </c>
      <c r="M178" s="50">
        <v>0</v>
      </c>
      <c r="N178" s="50">
        <v>0</v>
      </c>
      <c r="O178" s="122">
        <v>0.03</v>
      </c>
      <c r="P178" s="50">
        <v>0</v>
      </c>
      <c r="Q178" s="50">
        <v>0</v>
      </c>
      <c r="R178" s="101">
        <v>3.5000000000000003E-2</v>
      </c>
      <c r="S178" s="50">
        <v>0</v>
      </c>
      <c r="T178" s="50">
        <v>0</v>
      </c>
    </row>
    <row r="179" spans="1:20" ht="15.75" x14ac:dyDescent="0.25">
      <c r="A179" s="45"/>
      <c r="B179" s="46">
        <v>1</v>
      </c>
      <c r="C179" s="47">
        <v>4</v>
      </c>
      <c r="D179" s="47">
        <v>3</v>
      </c>
      <c r="E179" s="48">
        <v>2</v>
      </c>
      <c r="F179" s="48">
        <v>2</v>
      </c>
      <c r="G179" s="42">
        <v>2</v>
      </c>
      <c r="H179" s="42"/>
      <c r="I179" s="42"/>
      <c r="J179" s="49" t="s">
        <v>160</v>
      </c>
      <c r="K179" s="50">
        <v>0</v>
      </c>
      <c r="L179" s="50">
        <v>0</v>
      </c>
      <c r="M179" s="50">
        <v>0</v>
      </c>
      <c r="N179" s="50">
        <v>0</v>
      </c>
      <c r="O179" s="122">
        <v>0.03</v>
      </c>
      <c r="P179" s="50">
        <v>0</v>
      </c>
      <c r="Q179" s="50">
        <v>0</v>
      </c>
      <c r="R179" s="101">
        <v>3.5000000000000003E-2</v>
      </c>
      <c r="S179" s="50">
        <v>0</v>
      </c>
      <c r="T179" s="50">
        <v>0</v>
      </c>
    </row>
    <row r="180" spans="1:20" ht="15.75" x14ac:dyDescent="0.25">
      <c r="A180" s="54">
        <v>3</v>
      </c>
      <c r="B180" s="39">
        <v>1</v>
      </c>
      <c r="C180" s="40">
        <v>4</v>
      </c>
      <c r="D180" s="40">
        <v>3</v>
      </c>
      <c r="E180" s="41">
        <v>2</v>
      </c>
      <c r="F180" s="41">
        <v>3</v>
      </c>
      <c r="G180" s="55"/>
      <c r="H180" s="55"/>
      <c r="I180" s="42"/>
      <c r="J180" s="43" t="s">
        <v>161</v>
      </c>
      <c r="K180" s="72">
        <v>0</v>
      </c>
      <c r="L180" s="72">
        <v>0</v>
      </c>
      <c r="M180" s="72">
        <v>0</v>
      </c>
      <c r="N180" s="72">
        <v>0</v>
      </c>
      <c r="O180" s="122">
        <v>0.03</v>
      </c>
      <c r="P180" s="86">
        <v>0</v>
      </c>
      <c r="Q180" s="72">
        <v>0</v>
      </c>
      <c r="R180" s="101">
        <v>3.5000000000000003E-2</v>
      </c>
      <c r="S180" s="86">
        <v>0</v>
      </c>
      <c r="T180" s="72">
        <v>0</v>
      </c>
    </row>
    <row r="181" spans="1:20" ht="15.75" x14ac:dyDescent="0.25">
      <c r="A181" s="54">
        <v>4</v>
      </c>
      <c r="B181" s="39">
        <v>1</v>
      </c>
      <c r="C181" s="40">
        <v>4</v>
      </c>
      <c r="D181" s="40">
        <v>3</v>
      </c>
      <c r="E181" s="41">
        <v>2</v>
      </c>
      <c r="F181" s="41">
        <v>4</v>
      </c>
      <c r="G181" s="55"/>
      <c r="H181" s="55"/>
      <c r="I181" s="42"/>
      <c r="J181" s="43" t="s">
        <v>162</v>
      </c>
      <c r="K181" s="72">
        <v>0</v>
      </c>
      <c r="L181" s="72">
        <v>0</v>
      </c>
      <c r="M181" s="72">
        <v>0</v>
      </c>
      <c r="N181" s="72">
        <v>0</v>
      </c>
      <c r="O181" s="104"/>
      <c r="P181" s="72">
        <v>0</v>
      </c>
      <c r="Q181" s="72">
        <v>0</v>
      </c>
      <c r="R181" s="104"/>
      <c r="S181" s="72">
        <v>0</v>
      </c>
      <c r="T181" s="72">
        <v>0</v>
      </c>
    </row>
    <row r="182" spans="1:20" ht="15.75" x14ac:dyDescent="0.25">
      <c r="A182" s="45"/>
      <c r="B182" s="46">
        <v>1</v>
      </c>
      <c r="C182" s="47">
        <v>4</v>
      </c>
      <c r="D182" s="47">
        <v>3</v>
      </c>
      <c r="E182" s="48">
        <v>2</v>
      </c>
      <c r="F182" s="48">
        <v>4</v>
      </c>
      <c r="G182" s="42">
        <v>1</v>
      </c>
      <c r="H182" s="42"/>
      <c r="I182" s="42"/>
      <c r="J182" s="49" t="s">
        <v>163</v>
      </c>
      <c r="K182" s="50">
        <v>0</v>
      </c>
      <c r="L182" s="50">
        <v>0</v>
      </c>
      <c r="M182" s="50">
        <v>0</v>
      </c>
      <c r="N182" s="50">
        <v>0</v>
      </c>
      <c r="O182" s="122">
        <v>0.03</v>
      </c>
      <c r="P182" s="50">
        <v>0</v>
      </c>
      <c r="Q182" s="50">
        <v>0</v>
      </c>
      <c r="R182" s="101">
        <v>3.5000000000000003E-2</v>
      </c>
      <c r="S182" s="50">
        <v>0</v>
      </c>
      <c r="T182" s="50">
        <v>0</v>
      </c>
    </row>
    <row r="183" spans="1:20" ht="15.75" x14ac:dyDescent="0.25">
      <c r="A183" s="45"/>
      <c r="B183" s="46">
        <v>1</v>
      </c>
      <c r="C183" s="47">
        <v>4</v>
      </c>
      <c r="D183" s="47">
        <v>3</v>
      </c>
      <c r="E183" s="48">
        <v>2</v>
      </c>
      <c r="F183" s="48">
        <v>4</v>
      </c>
      <c r="G183" s="42">
        <v>2</v>
      </c>
      <c r="H183" s="42"/>
      <c r="I183" s="42"/>
      <c r="J183" s="49" t="s">
        <v>164</v>
      </c>
      <c r="K183" s="50">
        <v>0</v>
      </c>
      <c r="L183" s="50">
        <v>0</v>
      </c>
      <c r="M183" s="50">
        <v>0</v>
      </c>
      <c r="N183" s="50">
        <v>0</v>
      </c>
      <c r="O183" s="122">
        <v>0.03</v>
      </c>
      <c r="P183" s="50">
        <v>0</v>
      </c>
      <c r="Q183" s="50">
        <v>0</v>
      </c>
      <c r="R183" s="101">
        <v>3.5000000000000003E-2</v>
      </c>
      <c r="S183" s="50">
        <v>0</v>
      </c>
      <c r="T183" s="50">
        <v>0</v>
      </c>
    </row>
    <row r="184" spans="1:20" ht="15.75" x14ac:dyDescent="0.25">
      <c r="A184" s="45"/>
      <c r="B184" s="46">
        <v>1</v>
      </c>
      <c r="C184" s="47">
        <v>4</v>
      </c>
      <c r="D184" s="47">
        <v>3</v>
      </c>
      <c r="E184" s="48">
        <v>2</v>
      </c>
      <c r="F184" s="48">
        <v>4</v>
      </c>
      <c r="G184" s="42">
        <v>3</v>
      </c>
      <c r="H184" s="42"/>
      <c r="I184" s="42"/>
      <c r="J184" s="49" t="s">
        <v>165</v>
      </c>
      <c r="K184" s="50">
        <v>0</v>
      </c>
      <c r="L184" s="50">
        <v>0</v>
      </c>
      <c r="M184" s="50">
        <v>0</v>
      </c>
      <c r="N184" s="50">
        <v>0</v>
      </c>
      <c r="O184" s="122">
        <v>0.03</v>
      </c>
      <c r="P184" s="50">
        <v>0</v>
      </c>
      <c r="Q184" s="50">
        <v>0</v>
      </c>
      <c r="R184" s="101">
        <v>3.5000000000000003E-2</v>
      </c>
      <c r="S184" s="50">
        <v>0</v>
      </c>
      <c r="T184" s="50">
        <v>0</v>
      </c>
    </row>
    <row r="185" spans="1:20" ht="15.75" x14ac:dyDescent="0.25">
      <c r="A185" s="45"/>
      <c r="B185" s="46">
        <v>1</v>
      </c>
      <c r="C185" s="47">
        <v>4</v>
      </c>
      <c r="D185" s="47">
        <v>3</v>
      </c>
      <c r="E185" s="48">
        <v>2</v>
      </c>
      <c r="F185" s="48">
        <v>4</v>
      </c>
      <c r="G185" s="42">
        <v>4</v>
      </c>
      <c r="H185" s="42"/>
      <c r="I185" s="42"/>
      <c r="J185" s="49" t="s">
        <v>166</v>
      </c>
      <c r="K185" s="50">
        <v>0</v>
      </c>
      <c r="L185" s="50">
        <v>0</v>
      </c>
      <c r="M185" s="50">
        <v>0</v>
      </c>
      <c r="N185" s="50">
        <v>0</v>
      </c>
      <c r="O185" s="122">
        <v>0.03</v>
      </c>
      <c r="P185" s="50">
        <v>0</v>
      </c>
      <c r="Q185" s="50">
        <v>0</v>
      </c>
      <c r="R185" s="101">
        <v>3.5000000000000003E-2</v>
      </c>
      <c r="S185" s="50">
        <v>0</v>
      </c>
      <c r="T185" s="50">
        <v>0</v>
      </c>
    </row>
    <row r="186" spans="1:20" ht="15.75" x14ac:dyDescent="0.25">
      <c r="A186" s="123" t="s">
        <v>59</v>
      </c>
      <c r="B186" s="124">
        <v>1</v>
      </c>
      <c r="C186" s="125">
        <v>4</v>
      </c>
      <c r="D186" s="125">
        <v>3</v>
      </c>
      <c r="E186" s="126">
        <v>3</v>
      </c>
      <c r="F186" s="140"/>
      <c r="G186" s="131"/>
      <c r="H186" s="131"/>
      <c r="I186" s="131"/>
      <c r="J186" s="128" t="s">
        <v>167</v>
      </c>
      <c r="K186" s="144">
        <v>308941.19999999995</v>
      </c>
      <c r="L186" s="144">
        <v>99983.46</v>
      </c>
      <c r="M186" s="144">
        <v>199966.93</v>
      </c>
      <c r="N186" s="144">
        <v>608891.58999999985</v>
      </c>
      <c r="O186" s="137"/>
      <c r="P186" s="144">
        <v>18266.740000000002</v>
      </c>
      <c r="Q186" s="144">
        <v>627158.32999999984</v>
      </c>
      <c r="R186" s="137"/>
      <c r="S186" s="144">
        <v>21950.530000000002</v>
      </c>
      <c r="T186" s="144">
        <v>649108.86</v>
      </c>
    </row>
    <row r="187" spans="1:20" ht="15.75" x14ac:dyDescent="0.25">
      <c r="A187" s="54">
        <v>1</v>
      </c>
      <c r="B187" s="39">
        <v>1</v>
      </c>
      <c r="C187" s="40">
        <v>4</v>
      </c>
      <c r="D187" s="40">
        <v>3</v>
      </c>
      <c r="E187" s="41">
        <v>3</v>
      </c>
      <c r="F187" s="41">
        <v>1</v>
      </c>
      <c r="G187" s="42"/>
      <c r="H187" s="42"/>
      <c r="I187" s="42"/>
      <c r="J187" s="43" t="s">
        <v>168</v>
      </c>
      <c r="K187" s="72">
        <v>296501.19999999995</v>
      </c>
      <c r="L187" s="72">
        <v>98833.46</v>
      </c>
      <c r="M187" s="72">
        <v>197666.93</v>
      </c>
      <c r="N187" s="72">
        <v>593001.58999999985</v>
      </c>
      <c r="O187" s="104"/>
      <c r="P187" s="72">
        <v>17790.04</v>
      </c>
      <c r="Q187" s="72">
        <v>610791.62999999989</v>
      </c>
      <c r="R187" s="104"/>
      <c r="S187" s="72">
        <v>21377.7</v>
      </c>
      <c r="T187" s="72">
        <v>632169.32999999996</v>
      </c>
    </row>
    <row r="188" spans="1:20" ht="15.75" x14ac:dyDescent="0.25">
      <c r="A188" s="45"/>
      <c r="B188" s="46">
        <v>1</v>
      </c>
      <c r="C188" s="47">
        <v>4</v>
      </c>
      <c r="D188" s="47">
        <v>3</v>
      </c>
      <c r="E188" s="48">
        <v>3</v>
      </c>
      <c r="F188" s="48">
        <v>1</v>
      </c>
      <c r="G188" s="42">
        <v>1</v>
      </c>
      <c r="H188" s="42"/>
      <c r="I188" s="42"/>
      <c r="J188" s="49" t="s">
        <v>169</v>
      </c>
      <c r="K188" s="50">
        <v>216080.8</v>
      </c>
      <c r="L188" s="50">
        <v>72026.66</v>
      </c>
      <c r="M188" s="50">
        <v>144053.32999999999</v>
      </c>
      <c r="N188" s="50">
        <v>432160.78999999992</v>
      </c>
      <c r="O188" s="122">
        <v>0.03</v>
      </c>
      <c r="P188" s="50">
        <v>12964.82</v>
      </c>
      <c r="Q188" s="50">
        <v>445125.60999999993</v>
      </c>
      <c r="R188" s="101">
        <v>3.5000000000000003E-2</v>
      </c>
      <c r="S188" s="50">
        <v>15579.39</v>
      </c>
      <c r="T188" s="50">
        <v>460704.99999999994</v>
      </c>
    </row>
    <row r="189" spans="1:20" ht="15.75" x14ac:dyDescent="0.25">
      <c r="A189" s="45"/>
      <c r="B189" s="46">
        <v>1</v>
      </c>
      <c r="C189" s="47">
        <v>4</v>
      </c>
      <c r="D189" s="47">
        <v>3</v>
      </c>
      <c r="E189" s="48">
        <v>3</v>
      </c>
      <c r="F189" s="48">
        <v>1</v>
      </c>
      <c r="G189" s="42">
        <v>2</v>
      </c>
      <c r="H189" s="42"/>
      <c r="I189" s="42"/>
      <c r="J189" s="49" t="s">
        <v>170</v>
      </c>
      <c r="K189" s="50">
        <v>0</v>
      </c>
      <c r="L189" s="50">
        <v>0</v>
      </c>
      <c r="M189" s="50">
        <v>0</v>
      </c>
      <c r="N189" s="50">
        <v>0</v>
      </c>
      <c r="O189" s="122">
        <v>0.03</v>
      </c>
      <c r="P189" s="50">
        <v>0</v>
      </c>
      <c r="Q189" s="50">
        <v>0</v>
      </c>
      <c r="R189" s="101">
        <v>3.5000000000000003E-2</v>
      </c>
      <c r="S189" s="50">
        <v>0</v>
      </c>
      <c r="T189" s="50">
        <v>0</v>
      </c>
    </row>
    <row r="190" spans="1:20" ht="15.75" x14ac:dyDescent="0.25">
      <c r="A190" s="45"/>
      <c r="B190" s="46">
        <v>1</v>
      </c>
      <c r="C190" s="47">
        <v>4</v>
      </c>
      <c r="D190" s="47">
        <v>3</v>
      </c>
      <c r="E190" s="48">
        <v>3</v>
      </c>
      <c r="F190" s="48">
        <v>1</v>
      </c>
      <c r="G190" s="42">
        <v>3</v>
      </c>
      <c r="H190" s="42"/>
      <c r="I190" s="42"/>
      <c r="J190" s="49" t="s">
        <v>171</v>
      </c>
      <c r="K190" s="50">
        <v>80420.399999999994</v>
      </c>
      <c r="L190" s="50">
        <v>26806.799999999999</v>
      </c>
      <c r="M190" s="50">
        <v>53613.599999999999</v>
      </c>
      <c r="N190" s="50">
        <v>160840.79999999999</v>
      </c>
      <c r="O190" s="122">
        <v>0.03</v>
      </c>
      <c r="P190" s="50">
        <v>4825.22</v>
      </c>
      <c r="Q190" s="50">
        <v>165666.01999999999</v>
      </c>
      <c r="R190" s="101">
        <v>3.5000000000000003E-2</v>
      </c>
      <c r="S190" s="50">
        <v>5798.31</v>
      </c>
      <c r="T190" s="50">
        <v>171464.33</v>
      </c>
    </row>
    <row r="191" spans="1:20" ht="15.75" x14ac:dyDescent="0.25">
      <c r="A191" s="54">
        <v>2</v>
      </c>
      <c r="B191" s="39">
        <v>1</v>
      </c>
      <c r="C191" s="40">
        <v>4</v>
      </c>
      <c r="D191" s="40">
        <v>3</v>
      </c>
      <c r="E191" s="41">
        <v>3</v>
      </c>
      <c r="F191" s="41">
        <v>2</v>
      </c>
      <c r="G191" s="42"/>
      <c r="H191" s="42"/>
      <c r="I191" s="42"/>
      <c r="J191" s="43" t="s">
        <v>172</v>
      </c>
      <c r="K191" s="72">
        <v>10040</v>
      </c>
      <c r="L191" s="72">
        <v>350</v>
      </c>
      <c r="M191" s="72">
        <v>700</v>
      </c>
      <c r="N191" s="72">
        <v>11090</v>
      </c>
      <c r="O191" s="104"/>
      <c r="P191" s="72">
        <v>332.7</v>
      </c>
      <c r="Q191" s="72">
        <v>11422.7</v>
      </c>
      <c r="R191" s="104"/>
      <c r="S191" s="72">
        <v>399.79</v>
      </c>
      <c r="T191" s="72">
        <v>11822.490000000002</v>
      </c>
    </row>
    <row r="192" spans="1:20" ht="15.75" x14ac:dyDescent="0.25">
      <c r="A192" s="45"/>
      <c r="B192" s="46">
        <v>1</v>
      </c>
      <c r="C192" s="47">
        <v>4</v>
      </c>
      <c r="D192" s="47">
        <v>3</v>
      </c>
      <c r="E192" s="48">
        <v>3</v>
      </c>
      <c r="F192" s="48">
        <v>2</v>
      </c>
      <c r="G192" s="42">
        <v>1</v>
      </c>
      <c r="H192" s="42"/>
      <c r="I192" s="42"/>
      <c r="J192" s="49" t="s">
        <v>173</v>
      </c>
      <c r="K192" s="50">
        <v>10040</v>
      </c>
      <c r="L192" s="50">
        <v>350</v>
      </c>
      <c r="M192" s="50">
        <v>700</v>
      </c>
      <c r="N192" s="50">
        <v>11090</v>
      </c>
      <c r="O192" s="122">
        <v>0.03</v>
      </c>
      <c r="P192" s="50">
        <v>332.7</v>
      </c>
      <c r="Q192" s="50">
        <v>11422.7</v>
      </c>
      <c r="R192" s="101">
        <v>3.5000000000000003E-2</v>
      </c>
      <c r="S192" s="50">
        <v>399.79</v>
      </c>
      <c r="T192" s="50">
        <v>11822.490000000002</v>
      </c>
    </row>
    <row r="193" spans="1:20" ht="15.75" x14ac:dyDescent="0.25">
      <c r="A193" s="45"/>
      <c r="B193" s="46">
        <v>1</v>
      </c>
      <c r="C193" s="47">
        <v>4</v>
      </c>
      <c r="D193" s="47">
        <v>3</v>
      </c>
      <c r="E193" s="48">
        <v>3</v>
      </c>
      <c r="F193" s="48">
        <v>2</v>
      </c>
      <c r="G193" s="42">
        <v>2</v>
      </c>
      <c r="H193" s="42"/>
      <c r="I193" s="42"/>
      <c r="J193" s="49" t="s">
        <v>174</v>
      </c>
      <c r="K193" s="50">
        <v>0</v>
      </c>
      <c r="L193" s="50">
        <v>0</v>
      </c>
      <c r="M193" s="50">
        <v>0</v>
      </c>
      <c r="N193" s="50">
        <v>0</v>
      </c>
      <c r="O193" s="122">
        <v>0.03</v>
      </c>
      <c r="P193" s="50">
        <v>0</v>
      </c>
      <c r="Q193" s="50">
        <v>0</v>
      </c>
      <c r="R193" s="101">
        <v>3.5000000000000003E-2</v>
      </c>
      <c r="S193" s="50">
        <v>0</v>
      </c>
      <c r="T193" s="50">
        <v>0</v>
      </c>
    </row>
    <row r="194" spans="1:20" ht="15.75" x14ac:dyDescent="0.25">
      <c r="A194" s="54">
        <v>3</v>
      </c>
      <c r="B194" s="39">
        <v>1</v>
      </c>
      <c r="C194" s="40">
        <v>4</v>
      </c>
      <c r="D194" s="40">
        <v>3</v>
      </c>
      <c r="E194" s="41">
        <v>3</v>
      </c>
      <c r="F194" s="41">
        <v>3</v>
      </c>
      <c r="G194" s="42"/>
      <c r="H194" s="42"/>
      <c r="I194" s="42"/>
      <c r="J194" s="43" t="s">
        <v>175</v>
      </c>
      <c r="K194" s="72">
        <v>2400</v>
      </c>
      <c r="L194" s="72">
        <v>800</v>
      </c>
      <c r="M194" s="72">
        <v>1600</v>
      </c>
      <c r="N194" s="72">
        <v>4800</v>
      </c>
      <c r="O194" s="104"/>
      <c r="P194" s="72">
        <v>144</v>
      </c>
      <c r="Q194" s="72">
        <v>4944</v>
      </c>
      <c r="R194" s="104"/>
      <c r="S194" s="72">
        <v>173.04</v>
      </c>
      <c r="T194" s="72">
        <v>5117.04</v>
      </c>
    </row>
    <row r="195" spans="1:20" ht="15.75" x14ac:dyDescent="0.25">
      <c r="A195" s="45"/>
      <c r="B195" s="46">
        <v>1</v>
      </c>
      <c r="C195" s="47">
        <v>4</v>
      </c>
      <c r="D195" s="47">
        <v>3</v>
      </c>
      <c r="E195" s="48">
        <v>3</v>
      </c>
      <c r="F195" s="48">
        <v>3</v>
      </c>
      <c r="G195" s="42">
        <v>1</v>
      </c>
      <c r="H195" s="42"/>
      <c r="I195" s="42"/>
      <c r="J195" s="49" t="s">
        <v>176</v>
      </c>
      <c r="K195" s="50">
        <v>2400</v>
      </c>
      <c r="L195" s="50">
        <v>800</v>
      </c>
      <c r="M195" s="50">
        <v>1600</v>
      </c>
      <c r="N195" s="50">
        <v>4800</v>
      </c>
      <c r="O195" s="122">
        <v>0.03</v>
      </c>
      <c r="P195" s="50">
        <v>144</v>
      </c>
      <c r="Q195" s="50">
        <v>4944</v>
      </c>
      <c r="R195" s="101">
        <v>3.5000000000000003E-2</v>
      </c>
      <c r="S195" s="50">
        <v>173.04</v>
      </c>
      <c r="T195" s="50">
        <v>5117.04</v>
      </c>
    </row>
    <row r="196" spans="1:20" ht="15.75" x14ac:dyDescent="0.25">
      <c r="A196" s="45"/>
      <c r="B196" s="46">
        <v>1</v>
      </c>
      <c r="C196" s="47">
        <v>4</v>
      </c>
      <c r="D196" s="47">
        <v>3</v>
      </c>
      <c r="E196" s="48">
        <v>3</v>
      </c>
      <c r="F196" s="48">
        <v>3</v>
      </c>
      <c r="G196" s="42">
        <v>2</v>
      </c>
      <c r="H196" s="42"/>
      <c r="I196" s="42"/>
      <c r="J196" s="49" t="s">
        <v>177</v>
      </c>
      <c r="K196" s="50">
        <v>0</v>
      </c>
      <c r="L196" s="50">
        <v>0</v>
      </c>
      <c r="M196" s="50">
        <v>0</v>
      </c>
      <c r="N196" s="50">
        <v>0</v>
      </c>
      <c r="O196" s="122">
        <v>0.03</v>
      </c>
      <c r="P196" s="50">
        <v>0</v>
      </c>
      <c r="Q196" s="50">
        <v>0</v>
      </c>
      <c r="R196" s="101">
        <v>3.5000000000000003E-2</v>
      </c>
      <c r="S196" s="50">
        <v>0</v>
      </c>
      <c r="T196" s="50">
        <v>0</v>
      </c>
    </row>
    <row r="197" spans="1:20" ht="15.75" x14ac:dyDescent="0.25">
      <c r="A197" s="45"/>
      <c r="B197" s="46">
        <v>1</v>
      </c>
      <c r="C197" s="47">
        <v>4</v>
      </c>
      <c r="D197" s="47">
        <v>3</v>
      </c>
      <c r="E197" s="48">
        <v>3</v>
      </c>
      <c r="F197" s="48">
        <v>3</v>
      </c>
      <c r="G197" s="42">
        <v>3</v>
      </c>
      <c r="H197" s="42"/>
      <c r="I197" s="42"/>
      <c r="J197" s="49" t="s">
        <v>178</v>
      </c>
      <c r="K197" s="50">
        <v>0</v>
      </c>
      <c r="L197" s="50">
        <v>0</v>
      </c>
      <c r="M197" s="50">
        <v>0</v>
      </c>
      <c r="N197" s="50">
        <v>0</v>
      </c>
      <c r="O197" s="122">
        <v>0.03</v>
      </c>
      <c r="P197" s="50">
        <v>0</v>
      </c>
      <c r="Q197" s="50">
        <v>0</v>
      </c>
      <c r="R197" s="101">
        <v>3.5000000000000003E-2</v>
      </c>
      <c r="S197" s="50">
        <v>0</v>
      </c>
      <c r="T197" s="50">
        <v>0</v>
      </c>
    </row>
    <row r="198" spans="1:20" ht="15.75" x14ac:dyDescent="0.25">
      <c r="A198" s="54"/>
      <c r="B198" s="46">
        <v>1</v>
      </c>
      <c r="C198" s="47">
        <v>4</v>
      </c>
      <c r="D198" s="47">
        <v>3</v>
      </c>
      <c r="E198" s="48">
        <v>3</v>
      </c>
      <c r="F198" s="48">
        <v>3</v>
      </c>
      <c r="G198" s="42">
        <v>4</v>
      </c>
      <c r="H198" s="42"/>
      <c r="I198" s="42"/>
      <c r="J198" s="49" t="s">
        <v>179</v>
      </c>
      <c r="K198" s="50">
        <v>0</v>
      </c>
      <c r="L198" s="50">
        <v>0</v>
      </c>
      <c r="M198" s="50">
        <v>0</v>
      </c>
      <c r="N198" s="50">
        <v>0</v>
      </c>
      <c r="O198" s="122">
        <v>0.03</v>
      </c>
      <c r="P198" s="50">
        <v>0</v>
      </c>
      <c r="Q198" s="50">
        <v>0</v>
      </c>
      <c r="R198" s="101">
        <v>3.5000000000000003E-2</v>
      </c>
      <c r="S198" s="50">
        <v>0</v>
      </c>
      <c r="T198" s="50">
        <v>0</v>
      </c>
    </row>
    <row r="199" spans="1:20" ht="15.75" x14ac:dyDescent="0.25">
      <c r="A199" s="54">
        <v>4</v>
      </c>
      <c r="B199" s="39">
        <v>1</v>
      </c>
      <c r="C199" s="40">
        <v>4</v>
      </c>
      <c r="D199" s="40">
        <v>3</v>
      </c>
      <c r="E199" s="41">
        <v>3</v>
      </c>
      <c r="F199" s="41">
        <v>4</v>
      </c>
      <c r="G199" s="42"/>
      <c r="H199" s="42"/>
      <c r="I199" s="42"/>
      <c r="J199" s="43" t="s">
        <v>180</v>
      </c>
      <c r="K199" s="72">
        <v>0</v>
      </c>
      <c r="L199" s="72">
        <v>0</v>
      </c>
      <c r="M199" s="72">
        <v>0</v>
      </c>
      <c r="N199" s="72">
        <v>0</v>
      </c>
      <c r="O199" s="104"/>
      <c r="P199" s="72">
        <v>0</v>
      </c>
      <c r="Q199" s="72">
        <v>0</v>
      </c>
      <c r="R199" s="104"/>
      <c r="S199" s="72">
        <v>0</v>
      </c>
      <c r="T199" s="72">
        <v>0</v>
      </c>
    </row>
    <row r="200" spans="1:20" ht="15.75" x14ac:dyDescent="0.25">
      <c r="A200" s="45"/>
      <c r="B200" s="46">
        <v>1</v>
      </c>
      <c r="C200" s="47">
        <v>4</v>
      </c>
      <c r="D200" s="47">
        <v>3</v>
      </c>
      <c r="E200" s="48">
        <v>3</v>
      </c>
      <c r="F200" s="48">
        <v>4</v>
      </c>
      <c r="G200" s="42">
        <v>1</v>
      </c>
      <c r="H200" s="42"/>
      <c r="I200" s="42"/>
      <c r="J200" s="49" t="s">
        <v>181</v>
      </c>
      <c r="K200" s="50">
        <v>0</v>
      </c>
      <c r="L200" s="50">
        <v>0</v>
      </c>
      <c r="M200" s="50">
        <v>0</v>
      </c>
      <c r="N200" s="50">
        <v>0</v>
      </c>
      <c r="O200" s="122">
        <v>0.03</v>
      </c>
      <c r="P200" s="50">
        <v>0</v>
      </c>
      <c r="Q200" s="50">
        <v>0</v>
      </c>
      <c r="R200" s="101">
        <v>3.5000000000000003E-2</v>
      </c>
      <c r="S200" s="50">
        <v>0</v>
      </c>
      <c r="T200" s="50">
        <v>0</v>
      </c>
    </row>
    <row r="201" spans="1:20" ht="15.75" x14ac:dyDescent="0.25">
      <c r="A201" s="45"/>
      <c r="B201" s="46">
        <v>1</v>
      </c>
      <c r="C201" s="47">
        <v>4</v>
      </c>
      <c r="D201" s="47">
        <v>3</v>
      </c>
      <c r="E201" s="48">
        <v>3</v>
      </c>
      <c r="F201" s="48">
        <v>4</v>
      </c>
      <c r="G201" s="42">
        <v>2</v>
      </c>
      <c r="H201" s="42"/>
      <c r="I201" s="42"/>
      <c r="J201" s="49" t="s">
        <v>182</v>
      </c>
      <c r="K201" s="50">
        <v>0</v>
      </c>
      <c r="L201" s="50">
        <v>0</v>
      </c>
      <c r="M201" s="50">
        <v>0</v>
      </c>
      <c r="N201" s="50">
        <v>0</v>
      </c>
      <c r="O201" s="122">
        <v>0.03</v>
      </c>
      <c r="P201" s="50">
        <v>0</v>
      </c>
      <c r="Q201" s="50">
        <v>0</v>
      </c>
      <c r="R201" s="101">
        <v>3.5000000000000003E-2</v>
      </c>
      <c r="S201" s="50">
        <v>0</v>
      </c>
      <c r="T201" s="50">
        <v>0</v>
      </c>
    </row>
    <row r="202" spans="1:20" ht="15.75" x14ac:dyDescent="0.25">
      <c r="A202" s="45"/>
      <c r="B202" s="46">
        <v>1</v>
      </c>
      <c r="C202" s="47">
        <v>4</v>
      </c>
      <c r="D202" s="47">
        <v>3</v>
      </c>
      <c r="E202" s="48">
        <v>3</v>
      </c>
      <c r="F202" s="48">
        <v>4</v>
      </c>
      <c r="G202" s="42">
        <v>3</v>
      </c>
      <c r="H202" s="42"/>
      <c r="I202" s="42"/>
      <c r="J202" s="49" t="s">
        <v>183</v>
      </c>
      <c r="K202" s="50">
        <v>0</v>
      </c>
      <c r="L202" s="50">
        <v>0</v>
      </c>
      <c r="M202" s="50">
        <v>0</v>
      </c>
      <c r="N202" s="50">
        <v>0</v>
      </c>
      <c r="O202" s="122">
        <v>0.03</v>
      </c>
      <c r="P202" s="50">
        <v>0</v>
      </c>
      <c r="Q202" s="50">
        <v>0</v>
      </c>
      <c r="R202" s="101">
        <v>3.5000000000000003E-2</v>
      </c>
      <c r="S202" s="50">
        <v>0</v>
      </c>
      <c r="T202" s="50">
        <v>0</v>
      </c>
    </row>
    <row r="203" spans="1:20" ht="15.75" x14ac:dyDescent="0.25">
      <c r="A203" s="45"/>
      <c r="B203" s="46">
        <v>1</v>
      </c>
      <c r="C203" s="47">
        <v>4</v>
      </c>
      <c r="D203" s="47">
        <v>3</v>
      </c>
      <c r="E203" s="48">
        <v>3</v>
      </c>
      <c r="F203" s="48">
        <v>4</v>
      </c>
      <c r="G203" s="42">
        <v>4</v>
      </c>
      <c r="H203" s="42"/>
      <c r="I203" s="42"/>
      <c r="J203" s="49" t="s">
        <v>184</v>
      </c>
      <c r="K203" s="50">
        <v>0</v>
      </c>
      <c r="L203" s="50">
        <v>0</v>
      </c>
      <c r="M203" s="50">
        <v>0</v>
      </c>
      <c r="N203" s="50">
        <v>0</v>
      </c>
      <c r="O203" s="122">
        <v>0.03</v>
      </c>
      <c r="P203" s="50">
        <v>0</v>
      </c>
      <c r="Q203" s="50">
        <v>0</v>
      </c>
      <c r="R203" s="101">
        <v>3.5000000000000003E-2</v>
      </c>
      <c r="S203" s="50">
        <v>0</v>
      </c>
      <c r="T203" s="50">
        <v>0</v>
      </c>
    </row>
    <row r="204" spans="1:20" ht="15.75" x14ac:dyDescent="0.25">
      <c r="A204" s="45"/>
      <c r="B204" s="46">
        <v>1</v>
      </c>
      <c r="C204" s="47">
        <v>4</v>
      </c>
      <c r="D204" s="47">
        <v>3</v>
      </c>
      <c r="E204" s="48">
        <v>3</v>
      </c>
      <c r="F204" s="48">
        <v>4</v>
      </c>
      <c r="G204" s="42">
        <v>5</v>
      </c>
      <c r="H204" s="42"/>
      <c r="I204" s="42"/>
      <c r="J204" s="49" t="s">
        <v>185</v>
      </c>
      <c r="K204" s="50">
        <v>0</v>
      </c>
      <c r="L204" s="50">
        <v>0</v>
      </c>
      <c r="M204" s="50">
        <v>0</v>
      </c>
      <c r="N204" s="50">
        <v>0</v>
      </c>
      <c r="O204" s="122">
        <v>0.03</v>
      </c>
      <c r="P204" s="50">
        <v>0</v>
      </c>
      <c r="Q204" s="50">
        <v>0</v>
      </c>
      <c r="R204" s="101">
        <v>3.5000000000000003E-2</v>
      </c>
      <c r="S204" s="50">
        <v>0</v>
      </c>
      <c r="T204" s="50">
        <v>0</v>
      </c>
    </row>
    <row r="205" spans="1:20" ht="15.75" x14ac:dyDescent="0.25">
      <c r="A205" s="45"/>
      <c r="B205" s="46">
        <v>1</v>
      </c>
      <c r="C205" s="47">
        <v>4</v>
      </c>
      <c r="D205" s="47">
        <v>3</v>
      </c>
      <c r="E205" s="48">
        <v>3</v>
      </c>
      <c r="F205" s="48">
        <v>4</v>
      </c>
      <c r="G205" s="42">
        <v>6</v>
      </c>
      <c r="H205" s="42"/>
      <c r="I205" s="42"/>
      <c r="J205" s="49" t="s">
        <v>186</v>
      </c>
      <c r="K205" s="50">
        <v>0</v>
      </c>
      <c r="L205" s="50">
        <v>0</v>
      </c>
      <c r="M205" s="50">
        <v>0</v>
      </c>
      <c r="N205" s="50">
        <v>0</v>
      </c>
      <c r="O205" s="122">
        <v>0.03</v>
      </c>
      <c r="P205" s="50">
        <v>0</v>
      </c>
      <c r="Q205" s="50">
        <v>0</v>
      </c>
      <c r="R205" s="101">
        <v>3.5000000000000003E-2</v>
      </c>
      <c r="S205" s="50">
        <v>0</v>
      </c>
      <c r="T205" s="50">
        <v>0</v>
      </c>
    </row>
    <row r="206" spans="1:20" ht="15.75" x14ac:dyDescent="0.25">
      <c r="A206" s="45"/>
      <c r="B206" s="46">
        <v>1</v>
      </c>
      <c r="C206" s="47">
        <v>4</v>
      </c>
      <c r="D206" s="47">
        <v>3</v>
      </c>
      <c r="E206" s="48">
        <v>3</v>
      </c>
      <c r="F206" s="48">
        <v>4</v>
      </c>
      <c r="G206" s="42">
        <v>7</v>
      </c>
      <c r="H206" s="42"/>
      <c r="I206" s="42"/>
      <c r="J206" s="49" t="s">
        <v>187</v>
      </c>
      <c r="K206" s="50">
        <v>0</v>
      </c>
      <c r="L206" s="50">
        <v>0</v>
      </c>
      <c r="M206" s="50">
        <v>0</v>
      </c>
      <c r="N206" s="50">
        <v>0</v>
      </c>
      <c r="O206" s="122">
        <v>0.03</v>
      </c>
      <c r="P206" s="50">
        <v>0</v>
      </c>
      <c r="Q206" s="50">
        <v>0</v>
      </c>
      <c r="R206" s="101">
        <v>3.5000000000000003E-2</v>
      </c>
      <c r="S206" s="50">
        <v>0</v>
      </c>
      <c r="T206" s="50">
        <v>0</v>
      </c>
    </row>
    <row r="207" spans="1:20" ht="15.75" x14ac:dyDescent="0.25">
      <c r="A207" s="45"/>
      <c r="B207" s="46">
        <v>1</v>
      </c>
      <c r="C207" s="47">
        <v>4</v>
      </c>
      <c r="D207" s="47">
        <v>3</v>
      </c>
      <c r="E207" s="48">
        <v>3</v>
      </c>
      <c r="F207" s="48">
        <v>4</v>
      </c>
      <c r="G207" s="42">
        <v>8</v>
      </c>
      <c r="H207" s="42"/>
      <c r="I207" s="42"/>
      <c r="J207" s="49" t="s">
        <v>188</v>
      </c>
      <c r="K207" s="50">
        <v>0</v>
      </c>
      <c r="L207" s="50">
        <v>0</v>
      </c>
      <c r="M207" s="50">
        <v>0</v>
      </c>
      <c r="N207" s="50">
        <v>0</v>
      </c>
      <c r="O207" s="122">
        <v>0.03</v>
      </c>
      <c r="P207" s="50">
        <v>0</v>
      </c>
      <c r="Q207" s="50">
        <v>0</v>
      </c>
      <c r="R207" s="101">
        <v>3.5000000000000003E-2</v>
      </c>
      <c r="S207" s="50">
        <v>0</v>
      </c>
      <c r="T207" s="50">
        <v>0</v>
      </c>
    </row>
    <row r="208" spans="1:20" ht="15.75" x14ac:dyDescent="0.25">
      <c r="A208" s="45"/>
      <c r="B208" s="46">
        <v>1</v>
      </c>
      <c r="C208" s="47">
        <v>4</v>
      </c>
      <c r="D208" s="47">
        <v>3</v>
      </c>
      <c r="E208" s="48">
        <v>3</v>
      </c>
      <c r="F208" s="48">
        <v>4</v>
      </c>
      <c r="G208" s="42">
        <v>9</v>
      </c>
      <c r="H208" s="42"/>
      <c r="I208" s="42"/>
      <c r="J208" s="49" t="s">
        <v>189</v>
      </c>
      <c r="K208" s="50">
        <v>0</v>
      </c>
      <c r="L208" s="50">
        <v>0</v>
      </c>
      <c r="M208" s="50">
        <v>0</v>
      </c>
      <c r="N208" s="50">
        <v>0</v>
      </c>
      <c r="O208" s="122">
        <v>0.03</v>
      </c>
      <c r="P208" s="50">
        <v>0</v>
      </c>
      <c r="Q208" s="50">
        <v>0</v>
      </c>
      <c r="R208" s="101">
        <v>3.5000000000000003E-2</v>
      </c>
      <c r="S208" s="50">
        <v>0</v>
      </c>
      <c r="T208" s="50">
        <v>0</v>
      </c>
    </row>
    <row r="209" spans="1:20" ht="15.75" x14ac:dyDescent="0.25">
      <c r="A209" s="45"/>
      <c r="B209" s="46">
        <v>1</v>
      </c>
      <c r="C209" s="47">
        <v>4</v>
      </c>
      <c r="D209" s="47">
        <v>3</v>
      </c>
      <c r="E209" s="48">
        <v>3</v>
      </c>
      <c r="F209" s="48">
        <v>4</v>
      </c>
      <c r="G209" s="42">
        <v>10</v>
      </c>
      <c r="H209" s="42"/>
      <c r="I209" s="42"/>
      <c r="J209" s="49" t="s">
        <v>190</v>
      </c>
      <c r="K209" s="50">
        <v>0</v>
      </c>
      <c r="L209" s="50">
        <v>0</v>
      </c>
      <c r="M209" s="50">
        <v>0</v>
      </c>
      <c r="N209" s="50">
        <v>0</v>
      </c>
      <c r="O209" s="122">
        <v>0.03</v>
      </c>
      <c r="P209" s="50">
        <v>0</v>
      </c>
      <c r="Q209" s="50">
        <v>0</v>
      </c>
      <c r="R209" s="101">
        <v>3.5000000000000003E-2</v>
      </c>
      <c r="S209" s="50">
        <v>0</v>
      </c>
      <c r="T209" s="50">
        <v>0</v>
      </c>
    </row>
    <row r="210" spans="1:20" ht="15.75" x14ac:dyDescent="0.25">
      <c r="A210" s="45"/>
      <c r="B210" s="46">
        <v>1</v>
      </c>
      <c r="C210" s="47">
        <v>4</v>
      </c>
      <c r="D210" s="47">
        <v>3</v>
      </c>
      <c r="E210" s="48">
        <v>3</v>
      </c>
      <c r="F210" s="48">
        <v>4</v>
      </c>
      <c r="G210" s="42">
        <v>11</v>
      </c>
      <c r="H210" s="42"/>
      <c r="I210" s="42"/>
      <c r="J210" s="49" t="s">
        <v>191</v>
      </c>
      <c r="K210" s="50">
        <v>0</v>
      </c>
      <c r="L210" s="50">
        <v>0</v>
      </c>
      <c r="M210" s="50">
        <v>0</v>
      </c>
      <c r="N210" s="50">
        <v>0</v>
      </c>
      <c r="O210" s="122">
        <v>0.03</v>
      </c>
      <c r="P210" s="50">
        <v>0</v>
      </c>
      <c r="Q210" s="50">
        <v>0</v>
      </c>
      <c r="R210" s="101">
        <v>3.5000000000000003E-2</v>
      </c>
      <c r="S210" s="50">
        <v>0</v>
      </c>
      <c r="T210" s="50">
        <v>0</v>
      </c>
    </row>
    <row r="211" spans="1:20" ht="15.75" x14ac:dyDescent="0.25">
      <c r="A211" s="45"/>
      <c r="B211" s="46">
        <v>1</v>
      </c>
      <c r="C211" s="47">
        <v>4</v>
      </c>
      <c r="D211" s="47">
        <v>3</v>
      </c>
      <c r="E211" s="48">
        <v>3</v>
      </c>
      <c r="F211" s="48">
        <v>4</v>
      </c>
      <c r="G211" s="42">
        <v>12</v>
      </c>
      <c r="H211" s="42"/>
      <c r="I211" s="42"/>
      <c r="J211" s="49" t="s">
        <v>192</v>
      </c>
      <c r="K211" s="50">
        <v>0</v>
      </c>
      <c r="L211" s="50">
        <v>0</v>
      </c>
      <c r="M211" s="50">
        <v>0</v>
      </c>
      <c r="N211" s="50">
        <v>0</v>
      </c>
      <c r="O211" s="122">
        <v>0.03</v>
      </c>
      <c r="P211" s="50">
        <v>0</v>
      </c>
      <c r="Q211" s="50">
        <v>0</v>
      </c>
      <c r="R211" s="101">
        <v>3.5000000000000003E-2</v>
      </c>
      <c r="S211" s="50">
        <v>0</v>
      </c>
      <c r="T211" s="50">
        <v>0</v>
      </c>
    </row>
    <row r="212" spans="1:20" ht="15.75" x14ac:dyDescent="0.25">
      <c r="A212" s="45"/>
      <c r="B212" s="46">
        <v>1</v>
      </c>
      <c r="C212" s="47">
        <v>4</v>
      </c>
      <c r="D212" s="47">
        <v>3</v>
      </c>
      <c r="E212" s="48">
        <v>3</v>
      </c>
      <c r="F212" s="48">
        <v>4</v>
      </c>
      <c r="G212" s="42">
        <v>13</v>
      </c>
      <c r="H212" s="42"/>
      <c r="I212" s="42"/>
      <c r="J212" s="49" t="s">
        <v>193</v>
      </c>
      <c r="K212" s="50">
        <v>0</v>
      </c>
      <c r="L212" s="50">
        <v>0</v>
      </c>
      <c r="M212" s="50">
        <v>0</v>
      </c>
      <c r="N212" s="50">
        <v>0</v>
      </c>
      <c r="O212" s="122">
        <v>0.03</v>
      </c>
      <c r="P212" s="50">
        <v>0</v>
      </c>
      <c r="Q212" s="50">
        <v>0</v>
      </c>
      <c r="R212" s="101">
        <v>3.5000000000000003E-2</v>
      </c>
      <c r="S212" s="50">
        <v>0</v>
      </c>
      <c r="T212" s="50">
        <v>0</v>
      </c>
    </row>
    <row r="213" spans="1:20" ht="15.75" x14ac:dyDescent="0.25">
      <c r="A213" s="45"/>
      <c r="B213" s="46">
        <v>1</v>
      </c>
      <c r="C213" s="47">
        <v>4</v>
      </c>
      <c r="D213" s="47">
        <v>3</v>
      </c>
      <c r="E213" s="48">
        <v>3</v>
      </c>
      <c r="F213" s="48">
        <v>4</v>
      </c>
      <c r="G213" s="42">
        <v>14</v>
      </c>
      <c r="H213" s="42"/>
      <c r="I213" s="42"/>
      <c r="J213" s="49" t="s">
        <v>194</v>
      </c>
      <c r="K213" s="50">
        <v>0</v>
      </c>
      <c r="L213" s="50">
        <v>0</v>
      </c>
      <c r="M213" s="50">
        <v>0</v>
      </c>
      <c r="N213" s="50">
        <v>0</v>
      </c>
      <c r="O213" s="122">
        <v>0.03</v>
      </c>
      <c r="P213" s="50">
        <v>0</v>
      </c>
      <c r="Q213" s="50">
        <v>0</v>
      </c>
      <c r="R213" s="101">
        <v>3.5000000000000003E-2</v>
      </c>
      <c r="S213" s="50">
        <v>0</v>
      </c>
      <c r="T213" s="50">
        <v>0</v>
      </c>
    </row>
    <row r="214" spans="1:20" ht="30.75" customHeight="1" x14ac:dyDescent="0.25">
      <c r="A214" s="136" t="s">
        <v>195</v>
      </c>
      <c r="B214" s="124">
        <v>1</v>
      </c>
      <c r="C214" s="125">
        <v>4</v>
      </c>
      <c r="D214" s="125">
        <v>3</v>
      </c>
      <c r="E214" s="126">
        <v>4</v>
      </c>
      <c r="F214" s="126"/>
      <c r="G214" s="131"/>
      <c r="H214" s="131"/>
      <c r="I214" s="131"/>
      <c r="J214" s="147" t="s">
        <v>1253</v>
      </c>
      <c r="K214" s="144">
        <v>2461686.0099999998</v>
      </c>
      <c r="L214" s="144">
        <v>810562</v>
      </c>
      <c r="M214" s="144">
        <v>1651124</v>
      </c>
      <c r="N214" s="144">
        <v>4923372.01</v>
      </c>
      <c r="O214" s="135"/>
      <c r="P214" s="144">
        <v>147701.16</v>
      </c>
      <c r="Q214" s="144">
        <v>5071073.17</v>
      </c>
      <c r="R214" s="135"/>
      <c r="S214" s="144">
        <v>177487.56</v>
      </c>
      <c r="T214" s="144">
        <v>5248560.7299999995</v>
      </c>
    </row>
    <row r="215" spans="1:20" ht="15.75" x14ac:dyDescent="0.25">
      <c r="A215" s="73">
        <v>1</v>
      </c>
      <c r="B215" s="39">
        <v>1</v>
      </c>
      <c r="C215" s="40">
        <v>4</v>
      </c>
      <c r="D215" s="40">
        <v>3</v>
      </c>
      <c r="E215" s="41">
        <v>4</v>
      </c>
      <c r="F215" s="41">
        <v>1</v>
      </c>
      <c r="G215" s="42"/>
      <c r="H215" s="42"/>
      <c r="I215" s="42"/>
      <c r="J215" s="43" t="s">
        <v>196</v>
      </c>
      <c r="K215" s="72">
        <v>2461686.0099999998</v>
      </c>
      <c r="L215" s="72">
        <v>810562</v>
      </c>
      <c r="M215" s="72">
        <v>1651124</v>
      </c>
      <c r="N215" s="72">
        <v>4923372.01</v>
      </c>
      <c r="O215" s="104"/>
      <c r="P215" s="72">
        <v>147701.16</v>
      </c>
      <c r="Q215" s="72">
        <v>5071073.17</v>
      </c>
      <c r="R215" s="104"/>
      <c r="S215" s="72">
        <v>177487.56</v>
      </c>
      <c r="T215" s="72">
        <v>5248560.7299999995</v>
      </c>
    </row>
    <row r="216" spans="1:20" ht="15.75" x14ac:dyDescent="0.25">
      <c r="A216" s="74"/>
      <c r="B216" s="46">
        <v>1</v>
      </c>
      <c r="C216" s="47">
        <v>4</v>
      </c>
      <c r="D216" s="47">
        <v>3</v>
      </c>
      <c r="E216" s="48">
        <v>4</v>
      </c>
      <c r="F216" s="48">
        <v>1</v>
      </c>
      <c r="G216" s="42">
        <v>1</v>
      </c>
      <c r="H216" s="42"/>
      <c r="I216" s="42"/>
      <c r="J216" s="49" t="s">
        <v>197</v>
      </c>
      <c r="K216" s="50">
        <v>0</v>
      </c>
      <c r="L216" s="50">
        <v>0</v>
      </c>
      <c r="M216" s="50">
        <v>0</v>
      </c>
      <c r="N216" s="50">
        <v>0</v>
      </c>
      <c r="O216" s="122">
        <v>0.03</v>
      </c>
      <c r="P216" s="50">
        <v>0</v>
      </c>
      <c r="Q216" s="50">
        <v>0</v>
      </c>
      <c r="R216" s="101">
        <v>3.5000000000000003E-2</v>
      </c>
      <c r="S216" s="50">
        <v>0</v>
      </c>
      <c r="T216" s="50">
        <v>0</v>
      </c>
    </row>
    <row r="217" spans="1:20" ht="15.75" x14ac:dyDescent="0.25">
      <c r="A217" s="74"/>
      <c r="B217" s="46">
        <v>1</v>
      </c>
      <c r="C217" s="47">
        <v>4</v>
      </c>
      <c r="D217" s="47">
        <v>3</v>
      </c>
      <c r="E217" s="48">
        <v>4</v>
      </c>
      <c r="F217" s="48">
        <v>1</v>
      </c>
      <c r="G217" s="42">
        <v>2</v>
      </c>
      <c r="H217" s="42"/>
      <c r="I217" s="42"/>
      <c r="J217" s="49" t="s">
        <v>198</v>
      </c>
      <c r="K217" s="50">
        <v>0</v>
      </c>
      <c r="L217" s="50">
        <v>0</v>
      </c>
      <c r="M217" s="50">
        <v>0</v>
      </c>
      <c r="N217" s="50">
        <v>0</v>
      </c>
      <c r="O217" s="122">
        <v>0.03</v>
      </c>
      <c r="P217" s="50">
        <v>0</v>
      </c>
      <c r="Q217" s="50">
        <v>0</v>
      </c>
      <c r="R217" s="101">
        <v>3.5000000000000003E-2</v>
      </c>
      <c r="S217" s="50">
        <v>0</v>
      </c>
      <c r="T217" s="50">
        <v>0</v>
      </c>
    </row>
    <row r="218" spans="1:20" ht="15.75" x14ac:dyDescent="0.25">
      <c r="A218" s="74"/>
      <c r="B218" s="46">
        <v>1</v>
      </c>
      <c r="C218" s="47">
        <v>4</v>
      </c>
      <c r="D218" s="47">
        <v>3</v>
      </c>
      <c r="E218" s="48">
        <v>4</v>
      </c>
      <c r="F218" s="48">
        <v>1</v>
      </c>
      <c r="G218" s="42">
        <v>3</v>
      </c>
      <c r="H218" s="42"/>
      <c r="I218" s="42"/>
      <c r="J218" s="49" t="s">
        <v>199</v>
      </c>
      <c r="K218" s="50">
        <v>2461686.0099999998</v>
      </c>
      <c r="L218" s="50">
        <v>810562</v>
      </c>
      <c r="M218" s="50">
        <v>1651124</v>
      </c>
      <c r="N218" s="50">
        <v>4923372.01</v>
      </c>
      <c r="O218" s="122">
        <v>0.03</v>
      </c>
      <c r="P218" s="50">
        <v>147701.16</v>
      </c>
      <c r="Q218" s="50">
        <v>5071073.17</v>
      </c>
      <c r="R218" s="101">
        <v>3.5000000000000003E-2</v>
      </c>
      <c r="S218" s="50">
        <v>177487.56</v>
      </c>
      <c r="T218" s="50">
        <v>5248560.7299999995</v>
      </c>
    </row>
    <row r="219" spans="1:20" ht="15.75" x14ac:dyDescent="0.25">
      <c r="A219" s="74"/>
      <c r="B219" s="46">
        <v>1</v>
      </c>
      <c r="C219" s="47">
        <v>4</v>
      </c>
      <c r="D219" s="47">
        <v>3</v>
      </c>
      <c r="E219" s="48">
        <v>4</v>
      </c>
      <c r="F219" s="48">
        <v>1</v>
      </c>
      <c r="G219" s="42">
        <v>4</v>
      </c>
      <c r="H219" s="42"/>
      <c r="I219" s="42"/>
      <c r="J219" s="49" t="s">
        <v>200</v>
      </c>
      <c r="K219" s="50">
        <v>0</v>
      </c>
      <c r="L219" s="50">
        <v>0</v>
      </c>
      <c r="M219" s="50">
        <v>0</v>
      </c>
      <c r="N219" s="50">
        <v>0</v>
      </c>
      <c r="O219" s="122">
        <v>0.03</v>
      </c>
      <c r="P219" s="50">
        <v>0</v>
      </c>
      <c r="Q219" s="50">
        <v>0</v>
      </c>
      <c r="R219" s="101">
        <v>3.5000000000000003E-2</v>
      </c>
      <c r="S219" s="50">
        <v>0</v>
      </c>
      <c r="T219" s="50">
        <v>0</v>
      </c>
    </row>
    <row r="220" spans="1:20" ht="15.75" x14ac:dyDescent="0.25">
      <c r="A220" s="74"/>
      <c r="B220" s="46">
        <v>1</v>
      </c>
      <c r="C220" s="47">
        <v>4</v>
      </c>
      <c r="D220" s="47">
        <v>3</v>
      </c>
      <c r="E220" s="48">
        <v>4</v>
      </c>
      <c r="F220" s="48">
        <v>1</v>
      </c>
      <c r="G220" s="42">
        <v>5</v>
      </c>
      <c r="H220" s="42"/>
      <c r="I220" s="42"/>
      <c r="J220" s="49" t="s">
        <v>201</v>
      </c>
      <c r="K220" s="50">
        <v>0</v>
      </c>
      <c r="L220" s="50">
        <v>0</v>
      </c>
      <c r="M220" s="50">
        <v>0</v>
      </c>
      <c r="N220" s="50">
        <v>0</v>
      </c>
      <c r="O220" s="122">
        <v>0.03</v>
      </c>
      <c r="P220" s="50">
        <v>0</v>
      </c>
      <c r="Q220" s="50">
        <v>0</v>
      </c>
      <c r="R220" s="101">
        <v>3.5000000000000003E-2</v>
      </c>
      <c r="S220" s="50">
        <v>0</v>
      </c>
      <c r="T220" s="50">
        <v>0</v>
      </c>
    </row>
    <row r="221" spans="1:20" ht="15.75" x14ac:dyDescent="0.25">
      <c r="A221" s="73">
        <v>2</v>
      </c>
      <c r="B221" s="39">
        <v>1</v>
      </c>
      <c r="C221" s="40">
        <v>4</v>
      </c>
      <c r="D221" s="40">
        <v>3</v>
      </c>
      <c r="E221" s="41">
        <v>4</v>
      </c>
      <c r="F221" s="41">
        <v>2</v>
      </c>
      <c r="G221" s="42"/>
      <c r="H221" s="42"/>
      <c r="I221" s="42"/>
      <c r="J221" s="43" t="s">
        <v>202</v>
      </c>
      <c r="K221" s="72">
        <v>0</v>
      </c>
      <c r="L221" s="72">
        <v>0</v>
      </c>
      <c r="M221" s="72">
        <v>0</v>
      </c>
      <c r="N221" s="72">
        <v>0</v>
      </c>
      <c r="O221" s="104"/>
      <c r="P221" s="72">
        <v>0</v>
      </c>
      <c r="Q221" s="72">
        <v>0</v>
      </c>
      <c r="R221" s="104"/>
      <c r="S221" s="72">
        <v>0</v>
      </c>
      <c r="T221" s="72">
        <v>0</v>
      </c>
    </row>
    <row r="222" spans="1:20" ht="15.75" x14ac:dyDescent="0.25">
      <c r="A222" s="74"/>
      <c r="B222" s="46">
        <v>1</v>
      </c>
      <c r="C222" s="47">
        <v>4</v>
      </c>
      <c r="D222" s="47">
        <v>3</v>
      </c>
      <c r="E222" s="48">
        <v>4</v>
      </c>
      <c r="F222" s="48">
        <v>2</v>
      </c>
      <c r="G222" s="42">
        <v>1</v>
      </c>
      <c r="H222" s="42"/>
      <c r="I222" s="42"/>
      <c r="J222" s="49" t="s">
        <v>202</v>
      </c>
      <c r="K222" s="50">
        <v>0</v>
      </c>
      <c r="L222" s="50">
        <v>0</v>
      </c>
      <c r="M222" s="50">
        <v>0</v>
      </c>
      <c r="N222" s="50">
        <v>0</v>
      </c>
      <c r="O222" s="122">
        <v>0.03</v>
      </c>
      <c r="P222" s="50">
        <v>0</v>
      </c>
      <c r="Q222" s="50">
        <v>0</v>
      </c>
      <c r="R222" s="101">
        <v>3.5000000000000003E-2</v>
      </c>
      <c r="S222" s="50">
        <v>0</v>
      </c>
      <c r="T222" s="50">
        <v>0</v>
      </c>
    </row>
    <row r="223" spans="1:20" ht="15.75" x14ac:dyDescent="0.25">
      <c r="A223" s="74"/>
      <c r="B223" s="46">
        <v>1</v>
      </c>
      <c r="C223" s="47">
        <v>4</v>
      </c>
      <c r="D223" s="47">
        <v>3</v>
      </c>
      <c r="E223" s="48">
        <v>4</v>
      </c>
      <c r="F223" s="48">
        <v>2</v>
      </c>
      <c r="G223" s="42">
        <v>2</v>
      </c>
      <c r="H223" s="42"/>
      <c r="I223" s="42"/>
      <c r="J223" s="49" t="s">
        <v>203</v>
      </c>
      <c r="K223" s="50">
        <v>0</v>
      </c>
      <c r="L223" s="50">
        <v>0</v>
      </c>
      <c r="M223" s="50">
        <v>0</v>
      </c>
      <c r="N223" s="50">
        <v>0</v>
      </c>
      <c r="O223" s="122">
        <v>0.03</v>
      </c>
      <c r="P223" s="50">
        <v>0</v>
      </c>
      <c r="Q223" s="50">
        <v>0</v>
      </c>
      <c r="R223" s="101">
        <v>3.5000000000000003E-2</v>
      </c>
      <c r="S223" s="50">
        <v>0</v>
      </c>
      <c r="T223" s="50">
        <v>0</v>
      </c>
    </row>
    <row r="224" spans="1:20" ht="15.75" x14ac:dyDescent="0.25">
      <c r="A224" s="73">
        <v>3</v>
      </c>
      <c r="B224" s="39">
        <v>1</v>
      </c>
      <c r="C224" s="40">
        <v>4</v>
      </c>
      <c r="D224" s="40">
        <v>3</v>
      </c>
      <c r="E224" s="41">
        <v>4</v>
      </c>
      <c r="F224" s="41">
        <v>3</v>
      </c>
      <c r="G224" s="55"/>
      <c r="H224" s="55"/>
      <c r="I224" s="42"/>
      <c r="J224" s="43" t="s">
        <v>204</v>
      </c>
      <c r="K224" s="72">
        <v>0</v>
      </c>
      <c r="L224" s="72">
        <v>0</v>
      </c>
      <c r="M224" s="72">
        <v>0</v>
      </c>
      <c r="N224" s="72">
        <v>0</v>
      </c>
      <c r="O224" s="104"/>
      <c r="P224" s="72">
        <v>0</v>
      </c>
      <c r="Q224" s="72">
        <v>0</v>
      </c>
      <c r="R224" s="104"/>
      <c r="S224" s="72">
        <v>0</v>
      </c>
      <c r="T224" s="72">
        <v>0</v>
      </c>
    </row>
    <row r="225" spans="1:20" ht="15.75" x14ac:dyDescent="0.25">
      <c r="A225" s="73"/>
      <c r="B225" s="39">
        <v>1</v>
      </c>
      <c r="C225" s="40">
        <v>4</v>
      </c>
      <c r="D225" s="40">
        <v>3</v>
      </c>
      <c r="E225" s="41">
        <v>4</v>
      </c>
      <c r="F225" s="41">
        <v>3</v>
      </c>
      <c r="G225" s="55">
        <v>1</v>
      </c>
      <c r="H225" s="42"/>
      <c r="I225" s="42"/>
      <c r="J225" s="43" t="s">
        <v>205</v>
      </c>
      <c r="K225" s="72">
        <v>0</v>
      </c>
      <c r="L225" s="72">
        <v>0</v>
      </c>
      <c r="M225" s="72">
        <v>0</v>
      </c>
      <c r="N225" s="72">
        <v>0</v>
      </c>
      <c r="O225" s="104"/>
      <c r="P225" s="72">
        <v>0</v>
      </c>
      <c r="Q225" s="72">
        <v>0</v>
      </c>
      <c r="R225" s="104"/>
      <c r="S225" s="72">
        <v>0</v>
      </c>
      <c r="T225" s="72">
        <v>0</v>
      </c>
    </row>
    <row r="226" spans="1:20" ht="15.75" x14ac:dyDescent="0.25">
      <c r="A226" s="74"/>
      <c r="B226" s="46">
        <v>1</v>
      </c>
      <c r="C226" s="47">
        <v>4</v>
      </c>
      <c r="D226" s="47">
        <v>3</v>
      </c>
      <c r="E226" s="48">
        <v>4</v>
      </c>
      <c r="F226" s="48">
        <v>3</v>
      </c>
      <c r="G226" s="42">
        <v>1</v>
      </c>
      <c r="H226" s="42">
        <v>1</v>
      </c>
      <c r="I226" s="42"/>
      <c r="J226" s="49" t="s">
        <v>206</v>
      </c>
      <c r="K226" s="50">
        <v>0</v>
      </c>
      <c r="L226" s="50">
        <v>0</v>
      </c>
      <c r="M226" s="50">
        <v>0</v>
      </c>
      <c r="N226" s="50">
        <v>0</v>
      </c>
      <c r="O226" s="122">
        <v>0.03</v>
      </c>
      <c r="P226" s="50">
        <v>0</v>
      </c>
      <c r="Q226" s="50">
        <v>0</v>
      </c>
      <c r="R226" s="101">
        <v>3.5000000000000003E-2</v>
      </c>
      <c r="S226" s="50">
        <v>0</v>
      </c>
      <c r="T226" s="50">
        <v>0</v>
      </c>
    </row>
    <row r="227" spans="1:20" ht="15.75" x14ac:dyDescent="0.25">
      <c r="A227" s="74"/>
      <c r="B227" s="46">
        <v>1</v>
      </c>
      <c r="C227" s="47">
        <v>4</v>
      </c>
      <c r="D227" s="47">
        <v>3</v>
      </c>
      <c r="E227" s="48">
        <v>4</v>
      </c>
      <c r="F227" s="48">
        <v>3</v>
      </c>
      <c r="G227" s="42">
        <v>1</v>
      </c>
      <c r="H227" s="42">
        <v>2</v>
      </c>
      <c r="I227" s="42"/>
      <c r="J227" s="49" t="s">
        <v>207</v>
      </c>
      <c r="K227" s="50">
        <v>0</v>
      </c>
      <c r="L227" s="50">
        <v>0</v>
      </c>
      <c r="M227" s="50">
        <v>0</v>
      </c>
      <c r="N227" s="50">
        <v>0</v>
      </c>
      <c r="O227" s="122">
        <v>0.03</v>
      </c>
      <c r="P227" s="50">
        <v>0</v>
      </c>
      <c r="Q227" s="50">
        <v>0</v>
      </c>
      <c r="R227" s="101">
        <v>3.5000000000000003E-2</v>
      </c>
      <c r="S227" s="50">
        <v>0</v>
      </c>
      <c r="T227" s="50">
        <v>0</v>
      </c>
    </row>
    <row r="228" spans="1:20" ht="15.75" x14ac:dyDescent="0.25">
      <c r="A228" s="74"/>
      <c r="B228" s="46">
        <v>1</v>
      </c>
      <c r="C228" s="47">
        <v>4</v>
      </c>
      <c r="D228" s="47">
        <v>3</v>
      </c>
      <c r="E228" s="48">
        <v>4</v>
      </c>
      <c r="F228" s="48">
        <v>3</v>
      </c>
      <c r="G228" s="42">
        <v>1</v>
      </c>
      <c r="H228" s="42">
        <v>3</v>
      </c>
      <c r="I228" s="42"/>
      <c r="J228" s="49" t="s">
        <v>208</v>
      </c>
      <c r="K228" s="50">
        <v>0</v>
      </c>
      <c r="L228" s="50">
        <v>0</v>
      </c>
      <c r="M228" s="50">
        <v>0</v>
      </c>
      <c r="N228" s="50">
        <v>0</v>
      </c>
      <c r="O228" s="122">
        <v>0.03</v>
      </c>
      <c r="P228" s="50">
        <v>0</v>
      </c>
      <c r="Q228" s="50">
        <v>0</v>
      </c>
      <c r="R228" s="101">
        <v>3.5000000000000003E-2</v>
      </c>
      <c r="S228" s="50">
        <v>0</v>
      </c>
      <c r="T228" s="50">
        <v>0</v>
      </c>
    </row>
    <row r="229" spans="1:20" ht="15.75" x14ac:dyDescent="0.25">
      <c r="A229" s="74"/>
      <c r="B229" s="46">
        <v>1</v>
      </c>
      <c r="C229" s="47">
        <v>4</v>
      </c>
      <c r="D229" s="47">
        <v>3</v>
      </c>
      <c r="E229" s="48">
        <v>4</v>
      </c>
      <c r="F229" s="48">
        <v>3</v>
      </c>
      <c r="G229" s="42">
        <v>1</v>
      </c>
      <c r="H229" s="42">
        <v>4</v>
      </c>
      <c r="I229" s="42"/>
      <c r="J229" s="49" t="s">
        <v>209</v>
      </c>
      <c r="K229" s="50">
        <v>0</v>
      </c>
      <c r="L229" s="50">
        <v>0</v>
      </c>
      <c r="M229" s="50">
        <v>0</v>
      </c>
      <c r="N229" s="50">
        <v>0</v>
      </c>
      <c r="O229" s="122">
        <v>0.03</v>
      </c>
      <c r="P229" s="50">
        <v>0</v>
      </c>
      <c r="Q229" s="50">
        <v>0</v>
      </c>
      <c r="R229" s="101">
        <v>3.5000000000000003E-2</v>
      </c>
      <c r="S229" s="50">
        <v>0</v>
      </c>
      <c r="T229" s="50">
        <v>0</v>
      </c>
    </row>
    <row r="230" spans="1:20" ht="15.75" x14ac:dyDescent="0.25">
      <c r="A230" s="74"/>
      <c r="B230" s="46">
        <v>1</v>
      </c>
      <c r="C230" s="47">
        <v>4</v>
      </c>
      <c r="D230" s="47">
        <v>3</v>
      </c>
      <c r="E230" s="48">
        <v>4</v>
      </c>
      <c r="F230" s="48">
        <v>3</v>
      </c>
      <c r="G230" s="42">
        <v>1</v>
      </c>
      <c r="H230" s="42">
        <v>5</v>
      </c>
      <c r="I230" s="42"/>
      <c r="J230" s="49" t="s">
        <v>210</v>
      </c>
      <c r="K230" s="50">
        <v>0</v>
      </c>
      <c r="L230" s="50">
        <v>0</v>
      </c>
      <c r="M230" s="50">
        <v>0</v>
      </c>
      <c r="N230" s="50">
        <v>0</v>
      </c>
      <c r="O230" s="122">
        <v>0.03</v>
      </c>
      <c r="P230" s="50">
        <v>0</v>
      </c>
      <c r="Q230" s="50">
        <v>0</v>
      </c>
      <c r="R230" s="101">
        <v>3.5000000000000003E-2</v>
      </c>
      <c r="S230" s="50">
        <v>0</v>
      </c>
      <c r="T230" s="50">
        <v>0</v>
      </c>
    </row>
    <row r="231" spans="1:20" ht="15.75" x14ac:dyDescent="0.25">
      <c r="A231" s="74"/>
      <c r="B231" s="39">
        <v>1</v>
      </c>
      <c r="C231" s="40">
        <v>4</v>
      </c>
      <c r="D231" s="40">
        <v>3</v>
      </c>
      <c r="E231" s="41">
        <v>4</v>
      </c>
      <c r="F231" s="41">
        <v>3</v>
      </c>
      <c r="G231" s="55">
        <v>2</v>
      </c>
      <c r="H231" s="42"/>
      <c r="I231" s="42"/>
      <c r="J231" s="43" t="s">
        <v>211</v>
      </c>
      <c r="K231" s="72">
        <v>0</v>
      </c>
      <c r="L231" s="72">
        <v>0</v>
      </c>
      <c r="M231" s="72">
        <v>0</v>
      </c>
      <c r="N231" s="72">
        <v>0</v>
      </c>
      <c r="O231" s="104"/>
      <c r="P231" s="72">
        <v>0</v>
      </c>
      <c r="Q231" s="72">
        <v>0</v>
      </c>
      <c r="R231" s="104"/>
      <c r="S231" s="72">
        <v>0</v>
      </c>
      <c r="T231" s="72">
        <v>0</v>
      </c>
    </row>
    <row r="232" spans="1:20" ht="15.75" x14ac:dyDescent="0.25">
      <c r="A232" s="74"/>
      <c r="B232" s="46">
        <v>1</v>
      </c>
      <c r="C232" s="47">
        <v>4</v>
      </c>
      <c r="D232" s="47">
        <v>3</v>
      </c>
      <c r="E232" s="48">
        <v>4</v>
      </c>
      <c r="F232" s="48">
        <v>3</v>
      </c>
      <c r="G232" s="42">
        <v>2</v>
      </c>
      <c r="H232" s="42">
        <v>1</v>
      </c>
      <c r="I232" s="42"/>
      <c r="J232" s="49" t="s">
        <v>212</v>
      </c>
      <c r="K232" s="50">
        <v>0</v>
      </c>
      <c r="L232" s="50">
        <v>0</v>
      </c>
      <c r="M232" s="50">
        <v>0</v>
      </c>
      <c r="N232" s="50">
        <v>0</v>
      </c>
      <c r="O232" s="122">
        <v>0.03</v>
      </c>
      <c r="P232" s="50">
        <v>0</v>
      </c>
      <c r="Q232" s="50">
        <v>0</v>
      </c>
      <c r="R232" s="101">
        <v>3.5000000000000003E-2</v>
      </c>
      <c r="S232" s="50">
        <v>0</v>
      </c>
      <c r="T232" s="50">
        <v>0</v>
      </c>
    </row>
    <row r="233" spans="1:20" ht="15.75" x14ac:dyDescent="0.25">
      <c r="A233" s="74"/>
      <c r="B233" s="46">
        <v>1</v>
      </c>
      <c r="C233" s="47">
        <v>4</v>
      </c>
      <c r="D233" s="47">
        <v>3</v>
      </c>
      <c r="E233" s="48">
        <v>4</v>
      </c>
      <c r="F233" s="48">
        <v>3</v>
      </c>
      <c r="G233" s="42">
        <v>2</v>
      </c>
      <c r="H233" s="42">
        <v>2</v>
      </c>
      <c r="I233" s="42"/>
      <c r="J233" s="49" t="s">
        <v>213</v>
      </c>
      <c r="K233" s="50">
        <v>0</v>
      </c>
      <c r="L233" s="50">
        <v>0</v>
      </c>
      <c r="M233" s="50">
        <v>0</v>
      </c>
      <c r="N233" s="50">
        <v>0</v>
      </c>
      <c r="O233" s="122">
        <v>0.03</v>
      </c>
      <c r="P233" s="50">
        <v>0</v>
      </c>
      <c r="Q233" s="50">
        <v>0</v>
      </c>
      <c r="R233" s="101">
        <v>3.5000000000000003E-2</v>
      </c>
      <c r="S233" s="50">
        <v>0</v>
      </c>
      <c r="T233" s="50">
        <v>0</v>
      </c>
    </row>
    <row r="234" spans="1:20" ht="15.75" x14ac:dyDescent="0.25">
      <c r="A234" s="74"/>
      <c r="B234" s="46">
        <v>1</v>
      </c>
      <c r="C234" s="47">
        <v>4</v>
      </c>
      <c r="D234" s="47">
        <v>3</v>
      </c>
      <c r="E234" s="48">
        <v>4</v>
      </c>
      <c r="F234" s="48">
        <v>3</v>
      </c>
      <c r="G234" s="42">
        <v>2</v>
      </c>
      <c r="H234" s="42">
        <v>3</v>
      </c>
      <c r="I234" s="42"/>
      <c r="J234" s="49" t="s">
        <v>214</v>
      </c>
      <c r="K234" s="50">
        <v>0</v>
      </c>
      <c r="L234" s="50">
        <v>0</v>
      </c>
      <c r="M234" s="50">
        <v>0</v>
      </c>
      <c r="N234" s="50">
        <v>0</v>
      </c>
      <c r="O234" s="122">
        <v>0.03</v>
      </c>
      <c r="P234" s="50">
        <v>0</v>
      </c>
      <c r="Q234" s="50">
        <v>0</v>
      </c>
      <c r="R234" s="101">
        <v>3.5000000000000003E-2</v>
      </c>
      <c r="S234" s="50">
        <v>0</v>
      </c>
      <c r="T234" s="50">
        <v>0</v>
      </c>
    </row>
    <row r="235" spans="1:20" ht="15.75" x14ac:dyDescent="0.25">
      <c r="A235" s="74"/>
      <c r="B235" s="46">
        <v>1</v>
      </c>
      <c r="C235" s="47">
        <v>4</v>
      </c>
      <c r="D235" s="47">
        <v>3</v>
      </c>
      <c r="E235" s="48">
        <v>4</v>
      </c>
      <c r="F235" s="48">
        <v>3</v>
      </c>
      <c r="G235" s="42">
        <v>2</v>
      </c>
      <c r="H235" s="42">
        <v>4</v>
      </c>
      <c r="I235" s="42"/>
      <c r="J235" s="49" t="s">
        <v>215</v>
      </c>
      <c r="K235" s="50">
        <v>0</v>
      </c>
      <c r="L235" s="50">
        <v>0</v>
      </c>
      <c r="M235" s="50">
        <v>0</v>
      </c>
      <c r="N235" s="50">
        <v>0</v>
      </c>
      <c r="O235" s="122">
        <v>0.03</v>
      </c>
      <c r="P235" s="50">
        <v>0</v>
      </c>
      <c r="Q235" s="50">
        <v>0</v>
      </c>
      <c r="R235" s="101">
        <v>3.5000000000000003E-2</v>
      </c>
      <c r="S235" s="50">
        <v>0</v>
      </c>
      <c r="T235" s="50">
        <v>0</v>
      </c>
    </row>
    <row r="236" spans="1:20" ht="15.75" x14ac:dyDescent="0.25">
      <c r="A236" s="74"/>
      <c r="B236" s="46">
        <v>1</v>
      </c>
      <c r="C236" s="47">
        <v>4</v>
      </c>
      <c r="D236" s="47">
        <v>3</v>
      </c>
      <c r="E236" s="48">
        <v>4</v>
      </c>
      <c r="F236" s="48">
        <v>3</v>
      </c>
      <c r="G236" s="42">
        <v>2</v>
      </c>
      <c r="H236" s="42">
        <v>5</v>
      </c>
      <c r="I236" s="42"/>
      <c r="J236" s="49" t="s">
        <v>216</v>
      </c>
      <c r="K236" s="50">
        <v>0</v>
      </c>
      <c r="L236" s="50">
        <v>0</v>
      </c>
      <c r="M236" s="50">
        <v>0</v>
      </c>
      <c r="N236" s="50">
        <v>0</v>
      </c>
      <c r="O236" s="122">
        <v>0.03</v>
      </c>
      <c r="P236" s="50">
        <v>0</v>
      </c>
      <c r="Q236" s="50">
        <v>0</v>
      </c>
      <c r="R236" s="101">
        <v>3.5000000000000003E-2</v>
      </c>
      <c r="S236" s="50">
        <v>0</v>
      </c>
      <c r="T236" s="50">
        <v>0</v>
      </c>
    </row>
    <row r="237" spans="1:20" ht="15.75" x14ac:dyDescent="0.25">
      <c r="A237" s="74"/>
      <c r="B237" s="46">
        <v>1</v>
      </c>
      <c r="C237" s="47">
        <v>4</v>
      </c>
      <c r="D237" s="47">
        <v>3</v>
      </c>
      <c r="E237" s="48">
        <v>4</v>
      </c>
      <c r="F237" s="48">
        <v>3</v>
      </c>
      <c r="G237" s="42">
        <v>2</v>
      </c>
      <c r="H237" s="42">
        <v>6</v>
      </c>
      <c r="I237" s="42"/>
      <c r="J237" s="49" t="s">
        <v>217</v>
      </c>
      <c r="K237" s="50">
        <v>0</v>
      </c>
      <c r="L237" s="50">
        <v>0</v>
      </c>
      <c r="M237" s="50">
        <v>0</v>
      </c>
      <c r="N237" s="50">
        <v>0</v>
      </c>
      <c r="O237" s="122">
        <v>0.03</v>
      </c>
      <c r="P237" s="50">
        <v>0</v>
      </c>
      <c r="Q237" s="50">
        <v>0</v>
      </c>
      <c r="R237" s="101">
        <v>3.5000000000000003E-2</v>
      </c>
      <c r="S237" s="50">
        <v>0</v>
      </c>
      <c r="T237" s="50">
        <v>0</v>
      </c>
    </row>
    <row r="238" spans="1:20" ht="15.75" x14ac:dyDescent="0.25">
      <c r="A238" s="74"/>
      <c r="B238" s="46">
        <v>1</v>
      </c>
      <c r="C238" s="47">
        <v>4</v>
      </c>
      <c r="D238" s="47">
        <v>3</v>
      </c>
      <c r="E238" s="48">
        <v>4</v>
      </c>
      <c r="F238" s="48">
        <v>3</v>
      </c>
      <c r="G238" s="42">
        <v>2</v>
      </c>
      <c r="H238" s="42">
        <v>7</v>
      </c>
      <c r="I238" s="42"/>
      <c r="J238" s="49" t="s">
        <v>218</v>
      </c>
      <c r="K238" s="50">
        <v>0</v>
      </c>
      <c r="L238" s="50">
        <v>0</v>
      </c>
      <c r="M238" s="50">
        <v>0</v>
      </c>
      <c r="N238" s="50">
        <v>0</v>
      </c>
      <c r="O238" s="122">
        <v>0.03</v>
      </c>
      <c r="P238" s="50">
        <v>0</v>
      </c>
      <c r="Q238" s="50">
        <v>0</v>
      </c>
      <c r="R238" s="101">
        <v>3.5000000000000003E-2</v>
      </c>
      <c r="S238" s="50">
        <v>0</v>
      </c>
      <c r="T238" s="50">
        <v>0</v>
      </c>
    </row>
    <row r="239" spans="1:20" ht="15.75" x14ac:dyDescent="0.25">
      <c r="A239" s="74"/>
      <c r="B239" s="46">
        <v>1</v>
      </c>
      <c r="C239" s="47">
        <v>4</v>
      </c>
      <c r="D239" s="47">
        <v>3</v>
      </c>
      <c r="E239" s="48">
        <v>4</v>
      </c>
      <c r="F239" s="48">
        <v>3</v>
      </c>
      <c r="G239" s="42">
        <v>2</v>
      </c>
      <c r="H239" s="42">
        <v>8</v>
      </c>
      <c r="I239" s="42"/>
      <c r="J239" s="49" t="s">
        <v>219</v>
      </c>
      <c r="K239" s="50">
        <v>0</v>
      </c>
      <c r="L239" s="50">
        <v>0</v>
      </c>
      <c r="M239" s="50">
        <v>0</v>
      </c>
      <c r="N239" s="50">
        <v>0</v>
      </c>
      <c r="O239" s="122">
        <v>0.03</v>
      </c>
      <c r="P239" s="50">
        <v>0</v>
      </c>
      <c r="Q239" s="50">
        <v>0</v>
      </c>
      <c r="R239" s="101">
        <v>3.5000000000000003E-2</v>
      </c>
      <c r="S239" s="50">
        <v>0</v>
      </c>
      <c r="T239" s="50">
        <v>0</v>
      </c>
    </row>
    <row r="240" spans="1:20" ht="15.75" x14ac:dyDescent="0.25">
      <c r="A240" s="74"/>
      <c r="B240" s="46">
        <v>1</v>
      </c>
      <c r="C240" s="47">
        <v>4</v>
      </c>
      <c r="D240" s="47">
        <v>3</v>
      </c>
      <c r="E240" s="48">
        <v>4</v>
      </c>
      <c r="F240" s="48">
        <v>3</v>
      </c>
      <c r="G240" s="42">
        <v>2</v>
      </c>
      <c r="H240" s="42">
        <v>9</v>
      </c>
      <c r="I240" s="42"/>
      <c r="J240" s="49" t="s">
        <v>220</v>
      </c>
      <c r="K240" s="50">
        <v>0</v>
      </c>
      <c r="L240" s="50">
        <v>0</v>
      </c>
      <c r="M240" s="50">
        <v>0</v>
      </c>
      <c r="N240" s="50">
        <v>0</v>
      </c>
      <c r="O240" s="122">
        <v>0.03</v>
      </c>
      <c r="P240" s="50">
        <v>0</v>
      </c>
      <c r="Q240" s="50">
        <v>0</v>
      </c>
      <c r="R240" s="101">
        <v>3.5000000000000003E-2</v>
      </c>
      <c r="S240" s="50">
        <v>0</v>
      </c>
      <c r="T240" s="50">
        <v>0</v>
      </c>
    </row>
    <row r="241" spans="1:20" ht="15.75" x14ac:dyDescent="0.25">
      <c r="A241" s="74"/>
      <c r="B241" s="39">
        <v>1</v>
      </c>
      <c r="C241" s="40">
        <v>4</v>
      </c>
      <c r="D241" s="40">
        <v>3</v>
      </c>
      <c r="E241" s="41">
        <v>4</v>
      </c>
      <c r="F241" s="41">
        <v>3</v>
      </c>
      <c r="G241" s="55">
        <v>3</v>
      </c>
      <c r="H241" s="42"/>
      <c r="I241" s="42"/>
      <c r="J241" s="43" t="s">
        <v>221</v>
      </c>
      <c r="K241" s="72">
        <v>0</v>
      </c>
      <c r="L241" s="72">
        <v>0</v>
      </c>
      <c r="M241" s="72">
        <v>0</v>
      </c>
      <c r="N241" s="72">
        <v>0</v>
      </c>
      <c r="O241" s="122">
        <v>0.03</v>
      </c>
      <c r="P241" s="86">
        <v>0</v>
      </c>
      <c r="Q241" s="72">
        <v>0</v>
      </c>
      <c r="R241" s="101">
        <v>3.5000000000000003E-2</v>
      </c>
      <c r="S241" s="86">
        <v>0</v>
      </c>
      <c r="T241" s="72">
        <v>0</v>
      </c>
    </row>
    <row r="242" spans="1:20" ht="15.75" x14ac:dyDescent="0.25">
      <c r="A242" s="74"/>
      <c r="B242" s="39">
        <v>1</v>
      </c>
      <c r="C242" s="40">
        <v>4</v>
      </c>
      <c r="D242" s="40">
        <v>3</v>
      </c>
      <c r="E242" s="41">
        <v>4</v>
      </c>
      <c r="F242" s="41">
        <v>3</v>
      </c>
      <c r="G242" s="55">
        <v>4</v>
      </c>
      <c r="H242" s="42"/>
      <c r="I242" s="42"/>
      <c r="J242" s="43" t="s">
        <v>222</v>
      </c>
      <c r="K242" s="72">
        <v>0</v>
      </c>
      <c r="L242" s="72">
        <v>0</v>
      </c>
      <c r="M242" s="72">
        <v>0</v>
      </c>
      <c r="N242" s="72">
        <v>0</v>
      </c>
      <c r="O242" s="122">
        <v>0.03</v>
      </c>
      <c r="P242" s="86">
        <v>0</v>
      </c>
      <c r="Q242" s="72">
        <v>0</v>
      </c>
      <c r="R242" s="101">
        <v>3.5000000000000003E-2</v>
      </c>
      <c r="S242" s="86">
        <v>0</v>
      </c>
      <c r="T242" s="72">
        <v>0</v>
      </c>
    </row>
    <row r="243" spans="1:20" ht="15.75" x14ac:dyDescent="0.25">
      <c r="A243" s="74"/>
      <c r="B243" s="39">
        <v>1</v>
      </c>
      <c r="C243" s="40">
        <v>4</v>
      </c>
      <c r="D243" s="40">
        <v>3</v>
      </c>
      <c r="E243" s="41">
        <v>4</v>
      </c>
      <c r="F243" s="41">
        <v>3</v>
      </c>
      <c r="G243" s="55">
        <v>5</v>
      </c>
      <c r="H243" s="42"/>
      <c r="I243" s="42"/>
      <c r="J243" s="43" t="s">
        <v>223</v>
      </c>
      <c r="K243" s="72">
        <v>0</v>
      </c>
      <c r="L243" s="72">
        <v>0</v>
      </c>
      <c r="M243" s="72">
        <v>0</v>
      </c>
      <c r="N243" s="72">
        <v>0</v>
      </c>
      <c r="O243" s="122">
        <v>0.03</v>
      </c>
      <c r="P243" s="86">
        <v>0</v>
      </c>
      <c r="Q243" s="72">
        <v>0</v>
      </c>
      <c r="R243" s="101">
        <v>3.5000000000000003E-2</v>
      </c>
      <c r="S243" s="86">
        <v>0</v>
      </c>
      <c r="T243" s="72">
        <v>0</v>
      </c>
    </row>
    <row r="244" spans="1:20" ht="15.75" x14ac:dyDescent="0.25">
      <c r="A244" s="74"/>
      <c r="B244" s="39">
        <v>1</v>
      </c>
      <c r="C244" s="40">
        <v>4</v>
      </c>
      <c r="D244" s="40">
        <v>3</v>
      </c>
      <c r="E244" s="41">
        <v>4</v>
      </c>
      <c r="F244" s="41">
        <v>3</v>
      </c>
      <c r="G244" s="55">
        <v>6</v>
      </c>
      <c r="H244" s="42"/>
      <c r="I244" s="42"/>
      <c r="J244" s="43" t="s">
        <v>224</v>
      </c>
      <c r="K244" s="72">
        <v>0</v>
      </c>
      <c r="L244" s="72">
        <v>0</v>
      </c>
      <c r="M244" s="72">
        <v>0</v>
      </c>
      <c r="N244" s="72">
        <v>0</v>
      </c>
      <c r="O244" s="122">
        <v>0.03</v>
      </c>
      <c r="P244" s="86">
        <v>0</v>
      </c>
      <c r="Q244" s="72">
        <v>0</v>
      </c>
      <c r="R244" s="101">
        <v>3.5000000000000003E-2</v>
      </c>
      <c r="S244" s="86">
        <v>0</v>
      </c>
      <c r="T244" s="72">
        <v>0</v>
      </c>
    </row>
    <row r="245" spans="1:20" ht="15.75" x14ac:dyDescent="0.25">
      <c r="A245" s="73">
        <v>4</v>
      </c>
      <c r="B245" s="39">
        <v>1</v>
      </c>
      <c r="C245" s="40">
        <v>4</v>
      </c>
      <c r="D245" s="40">
        <v>3</v>
      </c>
      <c r="E245" s="41">
        <v>4</v>
      </c>
      <c r="F245" s="41">
        <v>4</v>
      </c>
      <c r="G245" s="42"/>
      <c r="H245" s="42"/>
      <c r="I245" s="42"/>
      <c r="J245" s="43" t="s">
        <v>225</v>
      </c>
      <c r="K245" s="72">
        <v>0</v>
      </c>
      <c r="L245" s="72">
        <v>0</v>
      </c>
      <c r="M245" s="72">
        <v>0</v>
      </c>
      <c r="N245" s="72">
        <v>0</v>
      </c>
      <c r="O245" s="104"/>
      <c r="P245" s="72">
        <v>0</v>
      </c>
      <c r="Q245" s="72">
        <v>0</v>
      </c>
      <c r="R245" s="104"/>
      <c r="S245" s="72">
        <v>0</v>
      </c>
      <c r="T245" s="72">
        <v>0</v>
      </c>
    </row>
    <row r="246" spans="1:20" ht="15.75" x14ac:dyDescent="0.25">
      <c r="A246" s="74"/>
      <c r="B246" s="39">
        <v>1</v>
      </c>
      <c r="C246" s="40">
        <v>4</v>
      </c>
      <c r="D246" s="40">
        <v>3</v>
      </c>
      <c r="E246" s="41">
        <v>4</v>
      </c>
      <c r="F246" s="41">
        <v>4</v>
      </c>
      <c r="G246" s="55">
        <v>1</v>
      </c>
      <c r="H246" s="42"/>
      <c r="I246" s="42"/>
      <c r="J246" s="43" t="s">
        <v>226</v>
      </c>
      <c r="K246" s="72">
        <v>0</v>
      </c>
      <c r="L246" s="72">
        <v>0</v>
      </c>
      <c r="M246" s="72">
        <v>0</v>
      </c>
      <c r="N246" s="72">
        <v>0</v>
      </c>
      <c r="O246" s="104"/>
      <c r="P246" s="72">
        <v>0</v>
      </c>
      <c r="Q246" s="72">
        <v>0</v>
      </c>
      <c r="R246" s="104"/>
      <c r="S246" s="72">
        <v>0</v>
      </c>
      <c r="T246" s="72">
        <v>0</v>
      </c>
    </row>
    <row r="247" spans="1:20" ht="15.75" x14ac:dyDescent="0.25">
      <c r="A247" s="74"/>
      <c r="B247" s="46">
        <v>1</v>
      </c>
      <c r="C247" s="47">
        <v>4</v>
      </c>
      <c r="D247" s="47">
        <v>3</v>
      </c>
      <c r="E247" s="48">
        <v>4</v>
      </c>
      <c r="F247" s="48">
        <v>4</v>
      </c>
      <c r="G247" s="42">
        <v>1</v>
      </c>
      <c r="H247" s="42">
        <v>1</v>
      </c>
      <c r="I247" s="42"/>
      <c r="J247" s="49" t="s">
        <v>227</v>
      </c>
      <c r="K247" s="50">
        <v>0</v>
      </c>
      <c r="L247" s="50">
        <v>0</v>
      </c>
      <c r="M247" s="50">
        <v>0</v>
      </c>
      <c r="N247" s="50">
        <v>0</v>
      </c>
      <c r="O247" s="122">
        <v>0.03</v>
      </c>
      <c r="P247" s="50">
        <v>0</v>
      </c>
      <c r="Q247" s="50">
        <v>0</v>
      </c>
      <c r="R247" s="101">
        <v>3.5000000000000003E-2</v>
      </c>
      <c r="S247" s="50">
        <v>0</v>
      </c>
      <c r="T247" s="50">
        <v>0</v>
      </c>
    </row>
    <row r="248" spans="1:20" ht="15.75" x14ac:dyDescent="0.25">
      <c r="A248" s="74"/>
      <c r="B248" s="46">
        <v>1</v>
      </c>
      <c r="C248" s="47">
        <v>4</v>
      </c>
      <c r="D248" s="47">
        <v>3</v>
      </c>
      <c r="E248" s="48">
        <v>4</v>
      </c>
      <c r="F248" s="48">
        <v>4</v>
      </c>
      <c r="G248" s="42">
        <v>1</v>
      </c>
      <c r="H248" s="42">
        <v>2</v>
      </c>
      <c r="I248" s="42"/>
      <c r="J248" s="49" t="s">
        <v>228</v>
      </c>
      <c r="K248" s="50">
        <v>0</v>
      </c>
      <c r="L248" s="50">
        <v>0</v>
      </c>
      <c r="M248" s="50">
        <v>0</v>
      </c>
      <c r="N248" s="50">
        <v>0</v>
      </c>
      <c r="O248" s="122">
        <v>0.03</v>
      </c>
      <c r="P248" s="50">
        <v>0</v>
      </c>
      <c r="Q248" s="50">
        <v>0</v>
      </c>
      <c r="R248" s="101">
        <v>3.5000000000000003E-2</v>
      </c>
      <c r="S248" s="50">
        <v>0</v>
      </c>
      <c r="T248" s="50">
        <v>0</v>
      </c>
    </row>
    <row r="249" spans="1:20" ht="15.75" x14ac:dyDescent="0.25">
      <c r="A249" s="74"/>
      <c r="B249" s="46">
        <v>1</v>
      </c>
      <c r="C249" s="47">
        <v>4</v>
      </c>
      <c r="D249" s="47">
        <v>3</v>
      </c>
      <c r="E249" s="48">
        <v>4</v>
      </c>
      <c r="F249" s="48">
        <v>4</v>
      </c>
      <c r="G249" s="42">
        <v>1</v>
      </c>
      <c r="H249" s="42">
        <v>3</v>
      </c>
      <c r="I249" s="42"/>
      <c r="J249" s="49" t="s">
        <v>229</v>
      </c>
      <c r="K249" s="50">
        <v>0</v>
      </c>
      <c r="L249" s="50">
        <v>0</v>
      </c>
      <c r="M249" s="50">
        <v>0</v>
      </c>
      <c r="N249" s="50">
        <v>0</v>
      </c>
      <c r="O249" s="122">
        <v>0.03</v>
      </c>
      <c r="P249" s="50">
        <v>0</v>
      </c>
      <c r="Q249" s="50">
        <v>0</v>
      </c>
      <c r="R249" s="101">
        <v>3.5000000000000003E-2</v>
      </c>
      <c r="S249" s="50">
        <v>0</v>
      </c>
      <c r="T249" s="50">
        <v>0</v>
      </c>
    </row>
    <row r="250" spans="1:20" ht="15.75" x14ac:dyDescent="0.25">
      <c r="A250" s="74"/>
      <c r="B250" s="46">
        <v>1</v>
      </c>
      <c r="C250" s="47">
        <v>4</v>
      </c>
      <c r="D250" s="47">
        <v>3</v>
      </c>
      <c r="E250" s="48">
        <v>4</v>
      </c>
      <c r="F250" s="48">
        <v>4</v>
      </c>
      <c r="G250" s="42">
        <v>1</v>
      </c>
      <c r="H250" s="42">
        <v>4</v>
      </c>
      <c r="I250" s="42"/>
      <c r="J250" s="49" t="s">
        <v>230</v>
      </c>
      <c r="K250" s="50">
        <v>0</v>
      </c>
      <c r="L250" s="50">
        <v>0</v>
      </c>
      <c r="M250" s="50">
        <v>0</v>
      </c>
      <c r="N250" s="50">
        <v>0</v>
      </c>
      <c r="O250" s="122">
        <v>0.03</v>
      </c>
      <c r="P250" s="50">
        <v>0</v>
      </c>
      <c r="Q250" s="50">
        <v>0</v>
      </c>
      <c r="R250" s="101">
        <v>3.5000000000000003E-2</v>
      </c>
      <c r="S250" s="50">
        <v>0</v>
      </c>
      <c r="T250" s="50">
        <v>0</v>
      </c>
    </row>
    <row r="251" spans="1:20" ht="15.75" x14ac:dyDescent="0.25">
      <c r="A251" s="74"/>
      <c r="B251" s="46">
        <v>1</v>
      </c>
      <c r="C251" s="47">
        <v>4</v>
      </c>
      <c r="D251" s="47">
        <v>3</v>
      </c>
      <c r="E251" s="48">
        <v>4</v>
      </c>
      <c r="F251" s="48">
        <v>4</v>
      </c>
      <c r="G251" s="42">
        <v>1</v>
      </c>
      <c r="H251" s="42">
        <v>5</v>
      </c>
      <c r="I251" s="42"/>
      <c r="J251" s="49" t="s">
        <v>231</v>
      </c>
      <c r="K251" s="50">
        <v>0</v>
      </c>
      <c r="L251" s="50">
        <v>0</v>
      </c>
      <c r="M251" s="50">
        <v>0</v>
      </c>
      <c r="N251" s="50">
        <v>0</v>
      </c>
      <c r="O251" s="122">
        <v>0.03</v>
      </c>
      <c r="P251" s="50">
        <v>0</v>
      </c>
      <c r="Q251" s="50">
        <v>0</v>
      </c>
      <c r="R251" s="101">
        <v>3.5000000000000003E-2</v>
      </c>
      <c r="S251" s="50">
        <v>0</v>
      </c>
      <c r="T251" s="50">
        <v>0</v>
      </c>
    </row>
    <row r="252" spans="1:20" ht="15.75" x14ac:dyDescent="0.25">
      <c r="A252" s="74"/>
      <c r="B252" s="46">
        <v>1</v>
      </c>
      <c r="C252" s="47">
        <v>4</v>
      </c>
      <c r="D252" s="47">
        <v>3</v>
      </c>
      <c r="E252" s="48">
        <v>4</v>
      </c>
      <c r="F252" s="48">
        <v>4</v>
      </c>
      <c r="G252" s="42">
        <v>1</v>
      </c>
      <c r="H252" s="42">
        <v>6</v>
      </c>
      <c r="I252" s="42"/>
      <c r="J252" s="49" t="s">
        <v>232</v>
      </c>
      <c r="K252" s="50">
        <v>0</v>
      </c>
      <c r="L252" s="50">
        <v>0</v>
      </c>
      <c r="M252" s="50">
        <v>0</v>
      </c>
      <c r="N252" s="50">
        <v>0</v>
      </c>
      <c r="O252" s="122">
        <v>0.03</v>
      </c>
      <c r="P252" s="50">
        <v>0</v>
      </c>
      <c r="Q252" s="50">
        <v>0</v>
      </c>
      <c r="R252" s="101">
        <v>3.5000000000000003E-2</v>
      </c>
      <c r="S252" s="50">
        <v>0</v>
      </c>
      <c r="T252" s="50">
        <v>0</v>
      </c>
    </row>
    <row r="253" spans="1:20" ht="15.75" x14ac:dyDescent="0.25">
      <c r="A253" s="74"/>
      <c r="B253" s="46">
        <v>1</v>
      </c>
      <c r="C253" s="47">
        <v>4</v>
      </c>
      <c r="D253" s="47">
        <v>3</v>
      </c>
      <c r="E253" s="48">
        <v>4</v>
      </c>
      <c r="F253" s="48">
        <v>4</v>
      </c>
      <c r="G253" s="42">
        <v>1</v>
      </c>
      <c r="H253" s="42">
        <v>7</v>
      </c>
      <c r="I253" s="42"/>
      <c r="J253" s="49" t="s">
        <v>233</v>
      </c>
      <c r="K253" s="50">
        <v>0</v>
      </c>
      <c r="L253" s="50">
        <v>0</v>
      </c>
      <c r="M253" s="50">
        <v>0</v>
      </c>
      <c r="N253" s="50">
        <v>0</v>
      </c>
      <c r="O253" s="122">
        <v>0.03</v>
      </c>
      <c r="P253" s="50">
        <v>0</v>
      </c>
      <c r="Q253" s="50">
        <v>0</v>
      </c>
      <c r="R253" s="101">
        <v>3.5000000000000003E-2</v>
      </c>
      <c r="S253" s="50">
        <v>0</v>
      </c>
      <c r="T253" s="50">
        <v>0</v>
      </c>
    </row>
    <row r="254" spans="1:20" ht="15.75" x14ac:dyDescent="0.25">
      <c r="A254" s="74"/>
      <c r="B254" s="46">
        <v>1</v>
      </c>
      <c r="C254" s="47">
        <v>4</v>
      </c>
      <c r="D254" s="47">
        <v>3</v>
      </c>
      <c r="E254" s="48">
        <v>4</v>
      </c>
      <c r="F254" s="48">
        <v>4</v>
      </c>
      <c r="G254" s="42">
        <v>1</v>
      </c>
      <c r="H254" s="42">
        <v>8</v>
      </c>
      <c r="I254" s="42"/>
      <c r="J254" s="49" t="s">
        <v>234</v>
      </c>
      <c r="K254" s="50">
        <v>0</v>
      </c>
      <c r="L254" s="50">
        <v>0</v>
      </c>
      <c r="M254" s="50">
        <v>0</v>
      </c>
      <c r="N254" s="50">
        <v>0</v>
      </c>
      <c r="O254" s="122">
        <v>0.03</v>
      </c>
      <c r="P254" s="50">
        <v>0</v>
      </c>
      <c r="Q254" s="50">
        <v>0</v>
      </c>
      <c r="R254" s="101">
        <v>3.5000000000000003E-2</v>
      </c>
      <c r="S254" s="50">
        <v>0</v>
      </c>
      <c r="T254" s="50">
        <v>0</v>
      </c>
    </row>
    <row r="255" spans="1:20" ht="15.75" x14ac:dyDescent="0.25">
      <c r="A255" s="74"/>
      <c r="B255" s="39">
        <v>1</v>
      </c>
      <c r="C255" s="40">
        <v>4</v>
      </c>
      <c r="D255" s="40">
        <v>3</v>
      </c>
      <c r="E255" s="41">
        <v>4</v>
      </c>
      <c r="F255" s="41">
        <v>4</v>
      </c>
      <c r="G255" s="55">
        <v>2</v>
      </c>
      <c r="H255" s="42"/>
      <c r="I255" s="42"/>
      <c r="J255" s="43" t="s">
        <v>235</v>
      </c>
      <c r="K255" s="72">
        <v>0</v>
      </c>
      <c r="L255" s="72">
        <v>0</v>
      </c>
      <c r="M255" s="72">
        <v>0</v>
      </c>
      <c r="N255" s="72">
        <v>0</v>
      </c>
      <c r="O255" s="104"/>
      <c r="P255" s="72">
        <v>0</v>
      </c>
      <c r="Q255" s="72">
        <v>0</v>
      </c>
      <c r="R255" s="104"/>
      <c r="S255" s="72">
        <v>0</v>
      </c>
      <c r="T255" s="72">
        <v>0</v>
      </c>
    </row>
    <row r="256" spans="1:20" ht="15.75" x14ac:dyDescent="0.25">
      <c r="A256" s="74"/>
      <c r="B256" s="46">
        <v>1</v>
      </c>
      <c r="C256" s="47">
        <v>4</v>
      </c>
      <c r="D256" s="47">
        <v>3</v>
      </c>
      <c r="E256" s="48">
        <v>4</v>
      </c>
      <c r="F256" s="48">
        <v>4</v>
      </c>
      <c r="G256" s="42">
        <v>2</v>
      </c>
      <c r="H256" s="42">
        <v>1</v>
      </c>
      <c r="I256" s="42"/>
      <c r="J256" s="49" t="s">
        <v>236</v>
      </c>
      <c r="K256" s="50">
        <v>0</v>
      </c>
      <c r="L256" s="50">
        <v>0</v>
      </c>
      <c r="M256" s="50">
        <v>0</v>
      </c>
      <c r="N256" s="50">
        <v>0</v>
      </c>
      <c r="O256" s="122">
        <v>0.03</v>
      </c>
      <c r="P256" s="50">
        <v>0</v>
      </c>
      <c r="Q256" s="50">
        <v>0</v>
      </c>
      <c r="R256" s="101">
        <v>3.5000000000000003E-2</v>
      </c>
      <c r="S256" s="50">
        <v>0</v>
      </c>
      <c r="T256" s="50">
        <v>0</v>
      </c>
    </row>
    <row r="257" spans="1:20" ht="15.75" x14ac:dyDescent="0.25">
      <c r="A257" s="74"/>
      <c r="B257" s="46">
        <v>1</v>
      </c>
      <c r="C257" s="47">
        <v>4</v>
      </c>
      <c r="D257" s="47">
        <v>3</v>
      </c>
      <c r="E257" s="48">
        <v>4</v>
      </c>
      <c r="F257" s="48">
        <v>4</v>
      </c>
      <c r="G257" s="42">
        <v>2</v>
      </c>
      <c r="H257" s="42">
        <v>2</v>
      </c>
      <c r="I257" s="42"/>
      <c r="J257" s="49" t="s">
        <v>237</v>
      </c>
      <c r="K257" s="50">
        <v>0</v>
      </c>
      <c r="L257" s="50">
        <v>0</v>
      </c>
      <c r="M257" s="50">
        <v>0</v>
      </c>
      <c r="N257" s="50">
        <v>0</v>
      </c>
      <c r="O257" s="122">
        <v>0.03</v>
      </c>
      <c r="P257" s="50">
        <v>0</v>
      </c>
      <c r="Q257" s="50">
        <v>0</v>
      </c>
      <c r="R257" s="101">
        <v>3.5000000000000003E-2</v>
      </c>
      <c r="S257" s="50">
        <v>0</v>
      </c>
      <c r="T257" s="50">
        <v>0</v>
      </c>
    </row>
    <row r="258" spans="1:20" ht="15.75" x14ac:dyDescent="0.25">
      <c r="A258" s="74"/>
      <c r="B258" s="46">
        <v>1</v>
      </c>
      <c r="C258" s="47">
        <v>4</v>
      </c>
      <c r="D258" s="47">
        <v>3</v>
      </c>
      <c r="E258" s="48">
        <v>4</v>
      </c>
      <c r="F258" s="48">
        <v>4</v>
      </c>
      <c r="G258" s="42">
        <v>2</v>
      </c>
      <c r="H258" s="42">
        <v>3</v>
      </c>
      <c r="I258" s="42"/>
      <c r="J258" s="49" t="s">
        <v>238</v>
      </c>
      <c r="K258" s="50">
        <v>0</v>
      </c>
      <c r="L258" s="50">
        <v>0</v>
      </c>
      <c r="M258" s="50">
        <v>0</v>
      </c>
      <c r="N258" s="50">
        <v>0</v>
      </c>
      <c r="O258" s="122">
        <v>0.03</v>
      </c>
      <c r="P258" s="50">
        <v>0</v>
      </c>
      <c r="Q258" s="50">
        <v>0</v>
      </c>
      <c r="R258" s="101">
        <v>3.5000000000000003E-2</v>
      </c>
      <c r="S258" s="50">
        <v>0</v>
      </c>
      <c r="T258" s="50">
        <v>0</v>
      </c>
    </row>
    <row r="259" spans="1:20" ht="25.5" x14ac:dyDescent="0.25">
      <c r="A259" s="74"/>
      <c r="B259" s="46">
        <v>1</v>
      </c>
      <c r="C259" s="40">
        <v>4</v>
      </c>
      <c r="D259" s="40">
        <v>3</v>
      </c>
      <c r="E259" s="41">
        <v>4</v>
      </c>
      <c r="F259" s="41">
        <v>4</v>
      </c>
      <c r="G259" s="55">
        <v>3</v>
      </c>
      <c r="H259" s="42"/>
      <c r="I259" s="42"/>
      <c r="J259" s="57" t="s">
        <v>239</v>
      </c>
      <c r="K259" s="72">
        <v>0</v>
      </c>
      <c r="L259" s="72">
        <v>0</v>
      </c>
      <c r="M259" s="72">
        <v>0</v>
      </c>
      <c r="N259" s="72">
        <v>0</v>
      </c>
      <c r="O259" s="122">
        <v>0.03</v>
      </c>
      <c r="P259" s="86">
        <v>0</v>
      </c>
      <c r="Q259" s="72">
        <v>0</v>
      </c>
      <c r="R259" s="101">
        <v>3.5000000000000003E-2</v>
      </c>
      <c r="S259" s="86">
        <v>0</v>
      </c>
      <c r="T259" s="72">
        <v>0</v>
      </c>
    </row>
    <row r="260" spans="1:20" ht="15.75" x14ac:dyDescent="0.25">
      <c r="A260" s="74"/>
      <c r="B260" s="46">
        <v>1</v>
      </c>
      <c r="C260" s="40">
        <v>4</v>
      </c>
      <c r="D260" s="40">
        <v>3</v>
      </c>
      <c r="E260" s="41">
        <v>4</v>
      </c>
      <c r="F260" s="41">
        <v>4</v>
      </c>
      <c r="G260" s="55">
        <v>4</v>
      </c>
      <c r="H260" s="42"/>
      <c r="I260" s="42"/>
      <c r="J260" s="43" t="s">
        <v>240</v>
      </c>
      <c r="K260" s="72">
        <v>0</v>
      </c>
      <c r="L260" s="72">
        <v>0</v>
      </c>
      <c r="M260" s="72">
        <v>0</v>
      </c>
      <c r="N260" s="72">
        <v>0</v>
      </c>
      <c r="O260" s="122">
        <v>0.03</v>
      </c>
      <c r="P260" s="86">
        <v>0</v>
      </c>
      <c r="Q260" s="72">
        <v>0</v>
      </c>
      <c r="R260" s="101">
        <v>3.5000000000000003E-2</v>
      </c>
      <c r="S260" s="86">
        <v>0</v>
      </c>
      <c r="T260" s="72">
        <v>0</v>
      </c>
    </row>
    <row r="261" spans="1:20" ht="30.75" customHeight="1" x14ac:dyDescent="0.25">
      <c r="A261" s="74"/>
      <c r="B261" s="46">
        <v>1</v>
      </c>
      <c r="C261" s="40">
        <v>4</v>
      </c>
      <c r="D261" s="40">
        <v>3</v>
      </c>
      <c r="E261" s="41">
        <v>4</v>
      </c>
      <c r="F261" s="41">
        <v>4</v>
      </c>
      <c r="G261" s="55">
        <v>5</v>
      </c>
      <c r="H261" s="42"/>
      <c r="I261" s="42"/>
      <c r="J261" s="57" t="s">
        <v>241</v>
      </c>
      <c r="K261" s="72">
        <v>0</v>
      </c>
      <c r="L261" s="72">
        <v>0</v>
      </c>
      <c r="M261" s="72">
        <v>0</v>
      </c>
      <c r="N261" s="72">
        <v>0</v>
      </c>
      <c r="O261" s="122">
        <v>0.03</v>
      </c>
      <c r="P261" s="86">
        <v>0</v>
      </c>
      <c r="Q261" s="72">
        <v>0</v>
      </c>
      <c r="R261" s="101">
        <v>3.5000000000000003E-2</v>
      </c>
      <c r="S261" s="86">
        <v>0</v>
      </c>
      <c r="T261" s="72">
        <v>0</v>
      </c>
    </row>
    <row r="262" spans="1:20" ht="15.75" x14ac:dyDescent="0.25">
      <c r="A262" s="74"/>
      <c r="B262" s="46">
        <v>1</v>
      </c>
      <c r="C262" s="40">
        <v>4</v>
      </c>
      <c r="D262" s="40">
        <v>3</v>
      </c>
      <c r="E262" s="41">
        <v>4</v>
      </c>
      <c r="F262" s="41">
        <v>4</v>
      </c>
      <c r="G262" s="55">
        <v>6</v>
      </c>
      <c r="H262" s="42"/>
      <c r="I262" s="42"/>
      <c r="J262" s="43" t="s">
        <v>242</v>
      </c>
      <c r="K262" s="72">
        <v>0</v>
      </c>
      <c r="L262" s="72">
        <v>0</v>
      </c>
      <c r="M262" s="72">
        <v>0</v>
      </c>
      <c r="N262" s="72">
        <v>0</v>
      </c>
      <c r="O262" s="104"/>
      <c r="P262" s="72">
        <v>0</v>
      </c>
      <c r="Q262" s="72">
        <v>0</v>
      </c>
      <c r="R262" s="104"/>
      <c r="S262" s="72">
        <v>0</v>
      </c>
      <c r="T262" s="72">
        <v>0</v>
      </c>
    </row>
    <row r="263" spans="1:20" ht="15.75" x14ac:dyDescent="0.25">
      <c r="A263" s="74"/>
      <c r="B263" s="46">
        <v>1</v>
      </c>
      <c r="C263" s="47">
        <v>4</v>
      </c>
      <c r="D263" s="47">
        <v>3</v>
      </c>
      <c r="E263" s="48">
        <v>4</v>
      </c>
      <c r="F263" s="48">
        <v>4</v>
      </c>
      <c r="G263" s="42">
        <v>6</v>
      </c>
      <c r="H263" s="42">
        <v>1</v>
      </c>
      <c r="I263" s="42"/>
      <c r="J263" s="49" t="s">
        <v>243</v>
      </c>
      <c r="K263" s="50">
        <v>0</v>
      </c>
      <c r="L263" s="50">
        <v>0</v>
      </c>
      <c r="M263" s="50">
        <v>0</v>
      </c>
      <c r="N263" s="50">
        <v>0</v>
      </c>
      <c r="O263" s="122">
        <v>0.03</v>
      </c>
      <c r="P263" s="50">
        <v>0</v>
      </c>
      <c r="Q263" s="50">
        <v>0</v>
      </c>
      <c r="R263" s="101">
        <v>3.5000000000000003E-2</v>
      </c>
      <c r="S263" s="50">
        <v>0</v>
      </c>
      <c r="T263" s="50">
        <v>0</v>
      </c>
    </row>
    <row r="264" spans="1:20" ht="15.75" x14ac:dyDescent="0.25">
      <c r="A264" s="74"/>
      <c r="B264" s="46">
        <v>1</v>
      </c>
      <c r="C264" s="47">
        <v>4</v>
      </c>
      <c r="D264" s="47">
        <v>3</v>
      </c>
      <c r="E264" s="48">
        <v>4</v>
      </c>
      <c r="F264" s="48">
        <v>4</v>
      </c>
      <c r="G264" s="42">
        <v>6</v>
      </c>
      <c r="H264" s="42">
        <v>2</v>
      </c>
      <c r="I264" s="42"/>
      <c r="J264" s="49" t="s">
        <v>244</v>
      </c>
      <c r="K264" s="50">
        <v>0</v>
      </c>
      <c r="L264" s="50">
        <v>0</v>
      </c>
      <c r="M264" s="50">
        <v>0</v>
      </c>
      <c r="N264" s="50">
        <v>0</v>
      </c>
      <c r="O264" s="122">
        <v>0.03</v>
      </c>
      <c r="P264" s="50">
        <v>0</v>
      </c>
      <c r="Q264" s="50">
        <v>0</v>
      </c>
      <c r="R264" s="101">
        <v>3.5000000000000003E-2</v>
      </c>
      <c r="S264" s="50">
        <v>0</v>
      </c>
      <c r="T264" s="50">
        <v>0</v>
      </c>
    </row>
    <row r="265" spans="1:20" ht="25.5" customHeight="1" x14ac:dyDescent="0.25">
      <c r="A265" s="74"/>
      <c r="B265" s="39">
        <v>1</v>
      </c>
      <c r="C265" s="40">
        <v>4</v>
      </c>
      <c r="D265" s="40">
        <v>3</v>
      </c>
      <c r="E265" s="41">
        <v>4</v>
      </c>
      <c r="F265" s="41">
        <v>4</v>
      </c>
      <c r="G265" s="55">
        <v>7</v>
      </c>
      <c r="H265" s="42"/>
      <c r="I265" s="42"/>
      <c r="J265" s="57" t="s">
        <v>245</v>
      </c>
      <c r="K265" s="72">
        <v>0</v>
      </c>
      <c r="L265" s="72">
        <v>0</v>
      </c>
      <c r="M265" s="72">
        <v>0</v>
      </c>
      <c r="N265" s="72">
        <v>0</v>
      </c>
      <c r="O265" s="104"/>
      <c r="P265" s="72">
        <v>0</v>
      </c>
      <c r="Q265" s="72">
        <v>0</v>
      </c>
      <c r="R265" s="104"/>
      <c r="S265" s="72">
        <v>0</v>
      </c>
      <c r="T265" s="72">
        <v>0</v>
      </c>
    </row>
    <row r="266" spans="1:20" ht="15.75" x14ac:dyDescent="0.25">
      <c r="A266" s="74"/>
      <c r="B266" s="46">
        <v>1</v>
      </c>
      <c r="C266" s="47">
        <v>4</v>
      </c>
      <c r="D266" s="47">
        <v>3</v>
      </c>
      <c r="E266" s="48">
        <v>4</v>
      </c>
      <c r="F266" s="48">
        <v>4</v>
      </c>
      <c r="G266" s="42">
        <v>7</v>
      </c>
      <c r="H266" s="42">
        <v>1</v>
      </c>
      <c r="I266" s="42"/>
      <c r="J266" s="49" t="s">
        <v>243</v>
      </c>
      <c r="K266" s="50">
        <v>0</v>
      </c>
      <c r="L266" s="50">
        <v>0</v>
      </c>
      <c r="M266" s="50">
        <v>0</v>
      </c>
      <c r="N266" s="50">
        <v>0</v>
      </c>
      <c r="O266" s="122">
        <v>0.03</v>
      </c>
      <c r="P266" s="50">
        <v>0</v>
      </c>
      <c r="Q266" s="50">
        <v>0</v>
      </c>
      <c r="R266" s="101">
        <v>3.5000000000000003E-2</v>
      </c>
      <c r="S266" s="50">
        <v>0</v>
      </c>
      <c r="T266" s="50">
        <v>0</v>
      </c>
    </row>
    <row r="267" spans="1:20" ht="15.75" x14ac:dyDescent="0.25">
      <c r="A267" s="74"/>
      <c r="B267" s="46">
        <v>1</v>
      </c>
      <c r="C267" s="47">
        <v>4</v>
      </c>
      <c r="D267" s="47">
        <v>3</v>
      </c>
      <c r="E267" s="48">
        <v>4</v>
      </c>
      <c r="F267" s="48">
        <v>4</v>
      </c>
      <c r="G267" s="42">
        <v>7</v>
      </c>
      <c r="H267" s="42">
        <v>2</v>
      </c>
      <c r="I267" s="42"/>
      <c r="J267" s="49" t="s">
        <v>246</v>
      </c>
      <c r="K267" s="50">
        <v>0</v>
      </c>
      <c r="L267" s="50">
        <v>0</v>
      </c>
      <c r="M267" s="50">
        <v>0</v>
      </c>
      <c r="N267" s="50">
        <v>0</v>
      </c>
      <c r="O267" s="122">
        <v>0.03</v>
      </c>
      <c r="P267" s="50">
        <v>0</v>
      </c>
      <c r="Q267" s="50">
        <v>0</v>
      </c>
      <c r="R267" s="101">
        <v>3.5000000000000003E-2</v>
      </c>
      <c r="S267" s="50">
        <v>0</v>
      </c>
      <c r="T267" s="50">
        <v>0</v>
      </c>
    </row>
    <row r="268" spans="1:20" ht="15.75" x14ac:dyDescent="0.25">
      <c r="A268" s="74"/>
      <c r="B268" s="39">
        <v>1</v>
      </c>
      <c r="C268" s="40">
        <v>4</v>
      </c>
      <c r="D268" s="40">
        <v>3</v>
      </c>
      <c r="E268" s="41">
        <v>4</v>
      </c>
      <c r="F268" s="41">
        <v>4</v>
      </c>
      <c r="G268" s="55">
        <v>8</v>
      </c>
      <c r="H268" s="42"/>
      <c r="I268" s="42"/>
      <c r="J268" s="43" t="s">
        <v>247</v>
      </c>
      <c r="K268" s="72">
        <v>0</v>
      </c>
      <c r="L268" s="72">
        <v>0</v>
      </c>
      <c r="M268" s="72">
        <v>0</v>
      </c>
      <c r="N268" s="72">
        <v>0</v>
      </c>
      <c r="O268" s="104"/>
      <c r="P268" s="72">
        <v>0</v>
      </c>
      <c r="Q268" s="72">
        <v>0</v>
      </c>
      <c r="R268" s="104"/>
      <c r="S268" s="72">
        <v>0</v>
      </c>
      <c r="T268" s="72">
        <v>0</v>
      </c>
    </row>
    <row r="269" spans="1:20" ht="15.75" x14ac:dyDescent="0.25">
      <c r="A269" s="74"/>
      <c r="B269" s="46">
        <v>1</v>
      </c>
      <c r="C269" s="47">
        <v>4</v>
      </c>
      <c r="D269" s="47">
        <v>3</v>
      </c>
      <c r="E269" s="48">
        <v>4</v>
      </c>
      <c r="F269" s="48">
        <v>4</v>
      </c>
      <c r="G269" s="42">
        <v>8</v>
      </c>
      <c r="H269" s="42">
        <v>1</v>
      </c>
      <c r="I269" s="42"/>
      <c r="J269" s="49" t="s">
        <v>243</v>
      </c>
      <c r="K269" s="50">
        <v>0</v>
      </c>
      <c r="L269" s="50">
        <v>0</v>
      </c>
      <c r="M269" s="50">
        <v>0</v>
      </c>
      <c r="N269" s="50">
        <v>0</v>
      </c>
      <c r="O269" s="122">
        <v>0.03</v>
      </c>
      <c r="P269" s="50">
        <v>0</v>
      </c>
      <c r="Q269" s="50">
        <v>0</v>
      </c>
      <c r="R269" s="101">
        <v>3.5000000000000003E-2</v>
      </c>
      <c r="S269" s="50">
        <v>0</v>
      </c>
      <c r="T269" s="50">
        <v>0</v>
      </c>
    </row>
    <row r="270" spans="1:20" ht="15.75" x14ac:dyDescent="0.25">
      <c r="A270" s="74"/>
      <c r="B270" s="46">
        <v>1</v>
      </c>
      <c r="C270" s="47">
        <v>4</v>
      </c>
      <c r="D270" s="47">
        <v>3</v>
      </c>
      <c r="E270" s="48">
        <v>4</v>
      </c>
      <c r="F270" s="48">
        <v>4</v>
      </c>
      <c r="G270" s="42">
        <v>8</v>
      </c>
      <c r="H270" s="42">
        <v>2</v>
      </c>
      <c r="I270" s="42"/>
      <c r="J270" s="49" t="s">
        <v>246</v>
      </c>
      <c r="K270" s="50">
        <v>0</v>
      </c>
      <c r="L270" s="50">
        <v>0</v>
      </c>
      <c r="M270" s="50">
        <v>0</v>
      </c>
      <c r="N270" s="50">
        <v>0</v>
      </c>
      <c r="O270" s="122">
        <v>0.03</v>
      </c>
      <c r="P270" s="50">
        <v>0</v>
      </c>
      <c r="Q270" s="50">
        <v>0</v>
      </c>
      <c r="R270" s="101">
        <v>3.5000000000000003E-2</v>
      </c>
      <c r="S270" s="50">
        <v>0</v>
      </c>
      <c r="T270" s="50">
        <v>0</v>
      </c>
    </row>
    <row r="271" spans="1:20" ht="27.75" customHeight="1" x14ac:dyDescent="0.25">
      <c r="A271" s="74"/>
      <c r="B271" s="39">
        <v>1</v>
      </c>
      <c r="C271" s="40">
        <v>4</v>
      </c>
      <c r="D271" s="40">
        <v>3</v>
      </c>
      <c r="E271" s="41">
        <v>4</v>
      </c>
      <c r="F271" s="41">
        <v>4</v>
      </c>
      <c r="G271" s="55">
        <v>9</v>
      </c>
      <c r="H271" s="42"/>
      <c r="I271" s="42"/>
      <c r="J271" s="57" t="s">
        <v>248</v>
      </c>
      <c r="K271" s="72">
        <v>0</v>
      </c>
      <c r="L271" s="72">
        <v>0</v>
      </c>
      <c r="M271" s="72">
        <v>0</v>
      </c>
      <c r="N271" s="72">
        <v>0</v>
      </c>
      <c r="O271" s="122">
        <v>0.03</v>
      </c>
      <c r="P271" s="86">
        <v>0</v>
      </c>
      <c r="Q271" s="72">
        <v>0</v>
      </c>
      <c r="R271" s="101">
        <v>3.5000000000000003E-2</v>
      </c>
      <c r="S271" s="86">
        <v>0</v>
      </c>
      <c r="T271" s="72">
        <v>0</v>
      </c>
    </row>
    <row r="272" spans="1:20" ht="15.75" x14ac:dyDescent="0.25">
      <c r="A272" s="74"/>
      <c r="B272" s="39">
        <v>1</v>
      </c>
      <c r="C272" s="40">
        <v>4</v>
      </c>
      <c r="D272" s="40">
        <v>3</v>
      </c>
      <c r="E272" s="41">
        <v>4</v>
      </c>
      <c r="F272" s="41">
        <v>4</v>
      </c>
      <c r="G272" s="55">
        <v>10</v>
      </c>
      <c r="H272" s="42"/>
      <c r="I272" s="42"/>
      <c r="J272" s="43" t="s">
        <v>249</v>
      </c>
      <c r="K272" s="72">
        <v>0</v>
      </c>
      <c r="L272" s="72">
        <v>0</v>
      </c>
      <c r="M272" s="72">
        <v>0</v>
      </c>
      <c r="N272" s="72">
        <v>0</v>
      </c>
      <c r="O272" s="122">
        <v>0.03</v>
      </c>
      <c r="P272" s="86">
        <v>0</v>
      </c>
      <c r="Q272" s="72">
        <v>0</v>
      </c>
      <c r="R272" s="101">
        <v>3.5000000000000003E-2</v>
      </c>
      <c r="S272" s="86">
        <v>0</v>
      </c>
      <c r="T272" s="72">
        <v>0</v>
      </c>
    </row>
    <row r="273" spans="1:20" ht="15.75" x14ac:dyDescent="0.25">
      <c r="A273" s="73">
        <v>5</v>
      </c>
      <c r="B273" s="39">
        <v>1</v>
      </c>
      <c r="C273" s="40">
        <v>4</v>
      </c>
      <c r="D273" s="40">
        <v>3</v>
      </c>
      <c r="E273" s="41">
        <v>4</v>
      </c>
      <c r="F273" s="41">
        <v>5</v>
      </c>
      <c r="G273" s="55"/>
      <c r="H273" s="42"/>
      <c r="I273" s="42"/>
      <c r="J273" s="43" t="s">
        <v>250</v>
      </c>
      <c r="K273" s="72">
        <v>0</v>
      </c>
      <c r="L273" s="72">
        <v>0</v>
      </c>
      <c r="M273" s="72">
        <v>0</v>
      </c>
      <c r="N273" s="72">
        <v>0</v>
      </c>
      <c r="O273" s="104"/>
      <c r="P273" s="72">
        <v>0</v>
      </c>
      <c r="Q273" s="72">
        <v>0</v>
      </c>
      <c r="R273" s="104"/>
      <c r="S273" s="72">
        <v>0</v>
      </c>
      <c r="T273" s="72">
        <v>0</v>
      </c>
    </row>
    <row r="274" spans="1:20" ht="15.75" x14ac:dyDescent="0.25">
      <c r="A274" s="74"/>
      <c r="B274" s="46">
        <v>1</v>
      </c>
      <c r="C274" s="47">
        <v>4</v>
      </c>
      <c r="D274" s="47">
        <v>3</v>
      </c>
      <c r="E274" s="48">
        <v>4</v>
      </c>
      <c r="F274" s="48">
        <v>5</v>
      </c>
      <c r="G274" s="42">
        <v>1</v>
      </c>
      <c r="H274" s="42"/>
      <c r="I274" s="42"/>
      <c r="J274" s="49" t="s">
        <v>251</v>
      </c>
      <c r="K274" s="50">
        <v>0</v>
      </c>
      <c r="L274" s="50">
        <v>0</v>
      </c>
      <c r="M274" s="50">
        <v>0</v>
      </c>
      <c r="N274" s="50">
        <v>0</v>
      </c>
      <c r="O274" s="122">
        <v>0.03</v>
      </c>
      <c r="P274" s="50">
        <v>0</v>
      </c>
      <c r="Q274" s="50">
        <v>0</v>
      </c>
      <c r="R274" s="101">
        <v>3.5000000000000003E-2</v>
      </c>
      <c r="S274" s="50">
        <v>0</v>
      </c>
      <c r="T274" s="50">
        <v>0</v>
      </c>
    </row>
    <row r="275" spans="1:20" ht="15.75" x14ac:dyDescent="0.25">
      <c r="A275" s="74"/>
      <c r="B275" s="46">
        <v>1</v>
      </c>
      <c r="C275" s="47">
        <v>4</v>
      </c>
      <c r="D275" s="47">
        <v>3</v>
      </c>
      <c r="E275" s="48">
        <v>4</v>
      </c>
      <c r="F275" s="48">
        <v>5</v>
      </c>
      <c r="G275" s="42">
        <v>2</v>
      </c>
      <c r="H275" s="42"/>
      <c r="I275" s="42"/>
      <c r="J275" s="49" t="s">
        <v>252</v>
      </c>
      <c r="K275" s="50">
        <v>0</v>
      </c>
      <c r="L275" s="50">
        <v>0</v>
      </c>
      <c r="M275" s="50">
        <v>0</v>
      </c>
      <c r="N275" s="50">
        <v>0</v>
      </c>
      <c r="O275" s="122">
        <v>0.03</v>
      </c>
      <c r="P275" s="50">
        <v>0</v>
      </c>
      <c r="Q275" s="50">
        <v>0</v>
      </c>
      <c r="R275" s="101">
        <v>3.5000000000000003E-2</v>
      </c>
      <c r="S275" s="50">
        <v>0</v>
      </c>
      <c r="T275" s="50">
        <v>0</v>
      </c>
    </row>
    <row r="276" spans="1:20" ht="15.75" x14ac:dyDescent="0.25">
      <c r="A276" s="74"/>
      <c r="B276" s="46">
        <v>1</v>
      </c>
      <c r="C276" s="47">
        <v>4</v>
      </c>
      <c r="D276" s="47">
        <v>3</v>
      </c>
      <c r="E276" s="48">
        <v>4</v>
      </c>
      <c r="F276" s="48">
        <v>5</v>
      </c>
      <c r="G276" s="42">
        <v>3</v>
      </c>
      <c r="H276" s="42"/>
      <c r="I276" s="42"/>
      <c r="J276" s="49" t="s">
        <v>253</v>
      </c>
      <c r="K276" s="50">
        <v>0</v>
      </c>
      <c r="L276" s="50">
        <v>0</v>
      </c>
      <c r="M276" s="50">
        <v>0</v>
      </c>
      <c r="N276" s="50">
        <v>0</v>
      </c>
      <c r="O276" s="122">
        <v>0.03</v>
      </c>
      <c r="P276" s="50">
        <v>0</v>
      </c>
      <c r="Q276" s="50">
        <v>0</v>
      </c>
      <c r="R276" s="101">
        <v>3.5000000000000003E-2</v>
      </c>
      <c r="S276" s="50">
        <v>0</v>
      </c>
      <c r="T276" s="50">
        <v>0</v>
      </c>
    </row>
    <row r="277" spans="1:20" ht="15.75" x14ac:dyDescent="0.25">
      <c r="A277" s="74"/>
      <c r="B277" s="46">
        <v>1</v>
      </c>
      <c r="C277" s="47">
        <v>4</v>
      </c>
      <c r="D277" s="47">
        <v>3</v>
      </c>
      <c r="E277" s="48">
        <v>4</v>
      </c>
      <c r="F277" s="48">
        <v>5</v>
      </c>
      <c r="G277" s="42">
        <v>4</v>
      </c>
      <c r="H277" s="42"/>
      <c r="I277" s="42"/>
      <c r="J277" s="49" t="s">
        <v>254</v>
      </c>
      <c r="K277" s="50">
        <v>0</v>
      </c>
      <c r="L277" s="50">
        <v>0</v>
      </c>
      <c r="M277" s="50">
        <v>0</v>
      </c>
      <c r="N277" s="50">
        <v>0</v>
      </c>
      <c r="O277" s="122">
        <v>0.03</v>
      </c>
      <c r="P277" s="50">
        <v>0</v>
      </c>
      <c r="Q277" s="50">
        <v>0</v>
      </c>
      <c r="R277" s="101">
        <v>3.5000000000000003E-2</v>
      </c>
      <c r="S277" s="50">
        <v>0</v>
      </c>
      <c r="T277" s="50">
        <v>0</v>
      </c>
    </row>
    <row r="278" spans="1:20" ht="15.75" x14ac:dyDescent="0.25">
      <c r="A278" s="74"/>
      <c r="B278" s="46">
        <v>1</v>
      </c>
      <c r="C278" s="47">
        <v>4</v>
      </c>
      <c r="D278" s="47">
        <v>3</v>
      </c>
      <c r="E278" s="48">
        <v>4</v>
      </c>
      <c r="F278" s="48">
        <v>5</v>
      </c>
      <c r="G278" s="42">
        <v>5</v>
      </c>
      <c r="H278" s="42"/>
      <c r="I278" s="42"/>
      <c r="J278" s="49" t="s">
        <v>255</v>
      </c>
      <c r="K278" s="50">
        <v>0</v>
      </c>
      <c r="L278" s="50">
        <v>0</v>
      </c>
      <c r="M278" s="50">
        <v>0</v>
      </c>
      <c r="N278" s="50">
        <v>0</v>
      </c>
      <c r="O278" s="122">
        <v>0.03</v>
      </c>
      <c r="P278" s="50">
        <v>0</v>
      </c>
      <c r="Q278" s="50">
        <v>0</v>
      </c>
      <c r="R278" s="101">
        <v>3.5000000000000003E-2</v>
      </c>
      <c r="S278" s="50">
        <v>0</v>
      </c>
      <c r="T278" s="50">
        <v>0</v>
      </c>
    </row>
    <row r="279" spans="1:20" ht="26.25" customHeight="1" x14ac:dyDescent="0.25">
      <c r="A279" s="123" t="s">
        <v>256</v>
      </c>
      <c r="B279" s="124">
        <v>1</v>
      </c>
      <c r="C279" s="125">
        <v>4</v>
      </c>
      <c r="D279" s="125">
        <v>3</v>
      </c>
      <c r="E279" s="126">
        <v>5</v>
      </c>
      <c r="F279" s="126"/>
      <c r="G279" s="127"/>
      <c r="H279" s="127"/>
      <c r="I279" s="127"/>
      <c r="J279" s="147" t="s">
        <v>257</v>
      </c>
      <c r="K279" s="144">
        <v>0</v>
      </c>
      <c r="L279" s="144">
        <v>0</v>
      </c>
      <c r="M279" s="144">
        <v>0</v>
      </c>
      <c r="N279" s="144">
        <v>0</v>
      </c>
      <c r="O279" s="137"/>
      <c r="P279" s="144">
        <v>0</v>
      </c>
      <c r="Q279" s="144">
        <v>0</v>
      </c>
      <c r="R279" s="137"/>
      <c r="S279" s="144">
        <v>0</v>
      </c>
      <c r="T279" s="144">
        <v>0</v>
      </c>
    </row>
    <row r="280" spans="1:20" ht="15.75" x14ac:dyDescent="0.25">
      <c r="A280" s="54">
        <v>1</v>
      </c>
      <c r="B280" s="39">
        <v>1</v>
      </c>
      <c r="C280" s="40">
        <v>4</v>
      </c>
      <c r="D280" s="40">
        <v>3</v>
      </c>
      <c r="E280" s="41">
        <v>5</v>
      </c>
      <c r="F280" s="41">
        <v>1</v>
      </c>
      <c r="G280" s="55"/>
      <c r="H280" s="55"/>
      <c r="I280" s="55"/>
      <c r="J280" s="43" t="s">
        <v>258</v>
      </c>
      <c r="K280" s="72">
        <v>0</v>
      </c>
      <c r="L280" s="72">
        <v>0</v>
      </c>
      <c r="M280" s="72">
        <v>0</v>
      </c>
      <c r="N280" s="72">
        <v>0</v>
      </c>
      <c r="O280" s="104"/>
      <c r="P280" s="72">
        <v>0</v>
      </c>
      <c r="Q280" s="72">
        <v>0</v>
      </c>
      <c r="R280" s="104"/>
      <c r="S280" s="72">
        <v>0</v>
      </c>
      <c r="T280" s="72">
        <v>0</v>
      </c>
    </row>
    <row r="281" spans="1:20" ht="15.75" x14ac:dyDescent="0.25">
      <c r="A281" s="45"/>
      <c r="B281" s="46">
        <v>1</v>
      </c>
      <c r="C281" s="47">
        <v>4</v>
      </c>
      <c r="D281" s="47">
        <v>3</v>
      </c>
      <c r="E281" s="48">
        <v>5</v>
      </c>
      <c r="F281" s="48">
        <v>1</v>
      </c>
      <c r="G281" s="42">
        <v>1</v>
      </c>
      <c r="H281" s="42"/>
      <c r="I281" s="42"/>
      <c r="J281" s="49" t="s">
        <v>259</v>
      </c>
      <c r="K281" s="50">
        <v>0</v>
      </c>
      <c r="L281" s="50">
        <v>0</v>
      </c>
      <c r="M281" s="50">
        <v>0</v>
      </c>
      <c r="N281" s="50">
        <v>0</v>
      </c>
      <c r="O281" s="122">
        <v>0.03</v>
      </c>
      <c r="P281" s="50">
        <v>0</v>
      </c>
      <c r="Q281" s="50">
        <v>0</v>
      </c>
      <c r="R281" s="101">
        <v>3.5000000000000003E-2</v>
      </c>
      <c r="S281" s="50">
        <v>0</v>
      </c>
      <c r="T281" s="50">
        <v>0</v>
      </c>
    </row>
    <row r="282" spans="1:20" ht="15.75" x14ac:dyDescent="0.25">
      <c r="A282" s="45"/>
      <c r="B282" s="46">
        <v>1</v>
      </c>
      <c r="C282" s="47">
        <v>4</v>
      </c>
      <c r="D282" s="47">
        <v>3</v>
      </c>
      <c r="E282" s="48">
        <v>5</v>
      </c>
      <c r="F282" s="48">
        <v>1</v>
      </c>
      <c r="G282" s="42">
        <v>2</v>
      </c>
      <c r="H282" s="42"/>
      <c r="I282" s="42"/>
      <c r="J282" s="49" t="s">
        <v>260</v>
      </c>
      <c r="K282" s="50">
        <v>0</v>
      </c>
      <c r="L282" s="50">
        <v>0</v>
      </c>
      <c r="M282" s="50">
        <v>0</v>
      </c>
      <c r="N282" s="50">
        <v>0</v>
      </c>
      <c r="O282" s="122">
        <v>0.03</v>
      </c>
      <c r="P282" s="50">
        <v>0</v>
      </c>
      <c r="Q282" s="50">
        <v>0</v>
      </c>
      <c r="R282" s="101">
        <v>3.5000000000000003E-2</v>
      </c>
      <c r="S282" s="50">
        <v>0</v>
      </c>
      <c r="T282" s="50">
        <v>0</v>
      </c>
    </row>
    <row r="283" spans="1:20" ht="38.25" x14ac:dyDescent="0.25">
      <c r="A283" s="54">
        <v>2</v>
      </c>
      <c r="B283" s="39">
        <v>1</v>
      </c>
      <c r="C283" s="40">
        <v>4</v>
      </c>
      <c r="D283" s="40">
        <v>3</v>
      </c>
      <c r="E283" s="41">
        <v>5</v>
      </c>
      <c r="F283" s="41">
        <v>2</v>
      </c>
      <c r="G283" s="42"/>
      <c r="H283" s="42"/>
      <c r="I283" s="42"/>
      <c r="J283" s="57" t="s">
        <v>261</v>
      </c>
      <c r="K283" s="72">
        <v>0</v>
      </c>
      <c r="L283" s="72">
        <v>0</v>
      </c>
      <c r="M283" s="72">
        <v>0</v>
      </c>
      <c r="N283" s="72">
        <v>0</v>
      </c>
      <c r="O283" s="104"/>
      <c r="P283" s="72">
        <v>0</v>
      </c>
      <c r="Q283" s="72">
        <v>0</v>
      </c>
      <c r="R283" s="104"/>
      <c r="S283" s="72">
        <v>0</v>
      </c>
      <c r="T283" s="72">
        <v>0</v>
      </c>
    </row>
    <row r="284" spans="1:20" ht="15.75" x14ac:dyDescent="0.25">
      <c r="A284" s="45"/>
      <c r="B284" s="46">
        <v>1</v>
      </c>
      <c r="C284" s="47">
        <v>4</v>
      </c>
      <c r="D284" s="47">
        <v>3</v>
      </c>
      <c r="E284" s="48">
        <v>5</v>
      </c>
      <c r="F284" s="48">
        <v>2</v>
      </c>
      <c r="G284" s="42">
        <v>1</v>
      </c>
      <c r="H284" s="42"/>
      <c r="I284" s="42"/>
      <c r="J284" s="49" t="s">
        <v>262</v>
      </c>
      <c r="K284" s="50">
        <v>0</v>
      </c>
      <c r="L284" s="50">
        <v>0</v>
      </c>
      <c r="M284" s="50">
        <v>0</v>
      </c>
      <c r="N284" s="50">
        <v>0</v>
      </c>
      <c r="O284" s="122">
        <v>0.03</v>
      </c>
      <c r="P284" s="50">
        <v>0</v>
      </c>
      <c r="Q284" s="50">
        <v>0</v>
      </c>
      <c r="R284" s="101">
        <v>3.5000000000000003E-2</v>
      </c>
      <c r="S284" s="50">
        <v>0</v>
      </c>
      <c r="T284" s="50">
        <v>0</v>
      </c>
    </row>
    <row r="285" spans="1:20" ht="27.75" customHeight="1" x14ac:dyDescent="0.25">
      <c r="A285" s="54">
        <v>3</v>
      </c>
      <c r="B285" s="39">
        <v>1</v>
      </c>
      <c r="C285" s="40">
        <v>4</v>
      </c>
      <c r="D285" s="40">
        <v>3</v>
      </c>
      <c r="E285" s="41">
        <v>5</v>
      </c>
      <c r="F285" s="41">
        <v>3</v>
      </c>
      <c r="G285" s="42"/>
      <c r="H285" s="42"/>
      <c r="I285" s="42"/>
      <c r="J285" s="57" t="s">
        <v>263</v>
      </c>
      <c r="K285" s="72">
        <v>0</v>
      </c>
      <c r="L285" s="72">
        <v>0</v>
      </c>
      <c r="M285" s="72">
        <v>0</v>
      </c>
      <c r="N285" s="72">
        <v>0</v>
      </c>
      <c r="O285" s="104"/>
      <c r="P285" s="72">
        <v>0</v>
      </c>
      <c r="Q285" s="72">
        <v>0</v>
      </c>
      <c r="R285" s="104"/>
      <c r="S285" s="72">
        <v>0</v>
      </c>
      <c r="T285" s="72">
        <v>0</v>
      </c>
    </row>
    <row r="286" spans="1:20" ht="15.75" x14ac:dyDescent="0.25">
      <c r="A286" s="45"/>
      <c r="B286" s="46">
        <v>1</v>
      </c>
      <c r="C286" s="47">
        <v>4</v>
      </c>
      <c r="D286" s="47">
        <v>3</v>
      </c>
      <c r="E286" s="48">
        <v>5</v>
      </c>
      <c r="F286" s="48">
        <v>3</v>
      </c>
      <c r="G286" s="42">
        <v>1</v>
      </c>
      <c r="H286" s="42"/>
      <c r="I286" s="42"/>
      <c r="J286" s="49" t="s">
        <v>264</v>
      </c>
      <c r="K286" s="50">
        <v>0</v>
      </c>
      <c r="L286" s="50">
        <v>0</v>
      </c>
      <c r="M286" s="50">
        <v>0</v>
      </c>
      <c r="N286" s="50">
        <v>0</v>
      </c>
      <c r="O286" s="122">
        <v>0.03</v>
      </c>
      <c r="P286" s="50">
        <v>0</v>
      </c>
      <c r="Q286" s="50">
        <v>0</v>
      </c>
      <c r="R286" s="101">
        <v>3.5000000000000003E-2</v>
      </c>
      <c r="S286" s="50">
        <v>0</v>
      </c>
      <c r="T286" s="50">
        <v>0</v>
      </c>
    </row>
    <row r="287" spans="1:20" ht="15.75" x14ac:dyDescent="0.25">
      <c r="A287" s="54">
        <v>4</v>
      </c>
      <c r="B287" s="39">
        <v>1</v>
      </c>
      <c r="C287" s="40">
        <v>4</v>
      </c>
      <c r="D287" s="40">
        <v>3</v>
      </c>
      <c r="E287" s="41">
        <v>5</v>
      </c>
      <c r="F287" s="41">
        <v>4</v>
      </c>
      <c r="G287" s="42"/>
      <c r="H287" s="42"/>
      <c r="I287" s="42"/>
      <c r="J287" s="43" t="s">
        <v>265</v>
      </c>
      <c r="K287" s="72">
        <v>0</v>
      </c>
      <c r="L287" s="72">
        <v>0</v>
      </c>
      <c r="M287" s="72">
        <v>0</v>
      </c>
      <c r="N287" s="72">
        <v>0</v>
      </c>
      <c r="O287" s="104"/>
      <c r="P287" s="72">
        <v>0</v>
      </c>
      <c r="Q287" s="72">
        <v>0</v>
      </c>
      <c r="R287" s="104"/>
      <c r="S287" s="72">
        <v>0</v>
      </c>
      <c r="T287" s="72">
        <v>0</v>
      </c>
    </row>
    <row r="288" spans="1:20" ht="15.75" x14ac:dyDescent="0.25">
      <c r="A288" s="45"/>
      <c r="B288" s="46">
        <v>1</v>
      </c>
      <c r="C288" s="47">
        <v>4</v>
      </c>
      <c r="D288" s="47">
        <v>3</v>
      </c>
      <c r="E288" s="48">
        <v>5</v>
      </c>
      <c r="F288" s="48">
        <v>4</v>
      </c>
      <c r="G288" s="42">
        <v>1</v>
      </c>
      <c r="H288" s="42"/>
      <c r="I288" s="42"/>
      <c r="J288" s="49" t="s">
        <v>266</v>
      </c>
      <c r="K288" s="50">
        <v>0</v>
      </c>
      <c r="L288" s="50">
        <v>0</v>
      </c>
      <c r="M288" s="50">
        <v>0</v>
      </c>
      <c r="N288" s="50">
        <v>0</v>
      </c>
      <c r="O288" s="122">
        <v>0.03</v>
      </c>
      <c r="P288" s="50">
        <v>0</v>
      </c>
      <c r="Q288" s="50">
        <v>0</v>
      </c>
      <c r="R288" s="101">
        <v>3.5000000000000003E-2</v>
      </c>
      <c r="S288" s="50">
        <v>0</v>
      </c>
      <c r="T288" s="50">
        <v>0</v>
      </c>
    </row>
    <row r="289" spans="1:20" ht="15.75" x14ac:dyDescent="0.25">
      <c r="A289" s="45"/>
      <c r="B289" s="46">
        <v>1</v>
      </c>
      <c r="C289" s="47">
        <v>4</v>
      </c>
      <c r="D289" s="47">
        <v>3</v>
      </c>
      <c r="E289" s="48">
        <v>5</v>
      </c>
      <c r="F289" s="48">
        <v>4</v>
      </c>
      <c r="G289" s="42">
        <v>2</v>
      </c>
      <c r="H289" s="42"/>
      <c r="I289" s="42"/>
      <c r="J289" s="49" t="s">
        <v>267</v>
      </c>
      <c r="K289" s="50">
        <v>0</v>
      </c>
      <c r="L289" s="50">
        <v>0</v>
      </c>
      <c r="M289" s="50">
        <v>0</v>
      </c>
      <c r="N289" s="50">
        <v>0</v>
      </c>
      <c r="O289" s="122">
        <v>0.03</v>
      </c>
      <c r="P289" s="50">
        <v>0</v>
      </c>
      <c r="Q289" s="50">
        <v>0</v>
      </c>
      <c r="R289" s="101">
        <v>3.5000000000000003E-2</v>
      </c>
      <c r="S289" s="50">
        <v>0</v>
      </c>
      <c r="T289" s="50">
        <v>0</v>
      </c>
    </row>
    <row r="290" spans="1:20" ht="15.75" x14ac:dyDescent="0.25">
      <c r="A290" s="123" t="s">
        <v>268</v>
      </c>
      <c r="B290" s="124">
        <v>1</v>
      </c>
      <c r="C290" s="125">
        <v>4</v>
      </c>
      <c r="D290" s="125">
        <v>3</v>
      </c>
      <c r="E290" s="126">
        <v>6</v>
      </c>
      <c r="F290" s="140"/>
      <c r="G290" s="131"/>
      <c r="H290" s="131"/>
      <c r="I290" s="131"/>
      <c r="J290" s="128" t="s">
        <v>269</v>
      </c>
      <c r="K290" s="144">
        <v>0</v>
      </c>
      <c r="L290" s="144">
        <v>0</v>
      </c>
      <c r="M290" s="144">
        <v>0</v>
      </c>
      <c r="N290" s="144">
        <v>0</v>
      </c>
      <c r="O290" s="137"/>
      <c r="P290" s="144">
        <v>0</v>
      </c>
      <c r="Q290" s="144">
        <v>0</v>
      </c>
      <c r="R290" s="137"/>
      <c r="S290" s="144">
        <v>0</v>
      </c>
      <c r="T290" s="144">
        <v>0</v>
      </c>
    </row>
    <row r="291" spans="1:20" ht="15.75" x14ac:dyDescent="0.25">
      <c r="A291" s="54">
        <v>1</v>
      </c>
      <c r="B291" s="39">
        <v>1</v>
      </c>
      <c r="C291" s="40">
        <v>4</v>
      </c>
      <c r="D291" s="40">
        <v>3</v>
      </c>
      <c r="E291" s="41">
        <v>6</v>
      </c>
      <c r="F291" s="41">
        <v>1</v>
      </c>
      <c r="G291" s="42"/>
      <c r="H291" s="42"/>
      <c r="I291" s="42"/>
      <c r="J291" s="43" t="s">
        <v>270</v>
      </c>
      <c r="K291" s="72">
        <v>0</v>
      </c>
      <c r="L291" s="72">
        <v>0</v>
      </c>
      <c r="M291" s="72">
        <v>0</v>
      </c>
      <c r="N291" s="72">
        <v>0</v>
      </c>
      <c r="O291" s="104"/>
      <c r="P291" s="72">
        <v>0</v>
      </c>
      <c r="Q291" s="72">
        <v>0</v>
      </c>
      <c r="R291" s="104"/>
      <c r="S291" s="72">
        <v>0</v>
      </c>
      <c r="T291" s="72">
        <v>0</v>
      </c>
    </row>
    <row r="292" spans="1:20" ht="15.75" x14ac:dyDescent="0.25">
      <c r="A292" s="45"/>
      <c r="B292" s="46">
        <v>1</v>
      </c>
      <c r="C292" s="47">
        <v>4</v>
      </c>
      <c r="D292" s="47">
        <v>3</v>
      </c>
      <c r="E292" s="48">
        <v>6</v>
      </c>
      <c r="F292" s="48">
        <v>1</v>
      </c>
      <c r="G292" s="42">
        <v>1</v>
      </c>
      <c r="H292" s="42"/>
      <c r="I292" s="42"/>
      <c r="J292" s="49" t="s">
        <v>271</v>
      </c>
      <c r="K292" s="50">
        <v>0</v>
      </c>
      <c r="L292" s="50">
        <v>0</v>
      </c>
      <c r="M292" s="50">
        <v>0</v>
      </c>
      <c r="N292" s="50">
        <v>0</v>
      </c>
      <c r="O292" s="122">
        <v>0.03</v>
      </c>
      <c r="P292" s="50">
        <v>0</v>
      </c>
      <c r="Q292" s="50">
        <v>0</v>
      </c>
      <c r="R292" s="101">
        <v>3.5000000000000003E-2</v>
      </c>
      <c r="S292" s="50">
        <v>0</v>
      </c>
      <c r="T292" s="50">
        <v>0</v>
      </c>
    </row>
    <row r="293" spans="1:20" ht="15.75" x14ac:dyDescent="0.25">
      <c r="A293" s="45"/>
      <c r="B293" s="46">
        <v>1</v>
      </c>
      <c r="C293" s="47">
        <v>4</v>
      </c>
      <c r="D293" s="47">
        <v>3</v>
      </c>
      <c r="E293" s="48">
        <v>6</v>
      </c>
      <c r="F293" s="48">
        <v>1</v>
      </c>
      <c r="G293" s="42">
        <v>2</v>
      </c>
      <c r="H293" s="42"/>
      <c r="I293" s="42"/>
      <c r="J293" s="49" t="s">
        <v>272</v>
      </c>
      <c r="K293" s="50">
        <v>0</v>
      </c>
      <c r="L293" s="50">
        <v>0</v>
      </c>
      <c r="M293" s="50">
        <v>0</v>
      </c>
      <c r="N293" s="50">
        <v>0</v>
      </c>
      <c r="O293" s="122">
        <v>0.03</v>
      </c>
      <c r="P293" s="50">
        <v>0</v>
      </c>
      <c r="Q293" s="50">
        <v>0</v>
      </c>
      <c r="R293" s="101">
        <v>3.5000000000000003E-2</v>
      </c>
      <c r="S293" s="50">
        <v>0</v>
      </c>
      <c r="T293" s="50">
        <v>0</v>
      </c>
    </row>
    <row r="294" spans="1:20" ht="15.75" x14ac:dyDescent="0.25">
      <c r="A294" s="45"/>
      <c r="B294" s="46">
        <v>1</v>
      </c>
      <c r="C294" s="47">
        <v>4</v>
      </c>
      <c r="D294" s="47">
        <v>3</v>
      </c>
      <c r="E294" s="48">
        <v>6</v>
      </c>
      <c r="F294" s="48">
        <v>1</v>
      </c>
      <c r="G294" s="42">
        <v>3</v>
      </c>
      <c r="H294" s="42"/>
      <c r="I294" s="42"/>
      <c r="J294" s="49" t="s">
        <v>273</v>
      </c>
      <c r="K294" s="50">
        <v>0</v>
      </c>
      <c r="L294" s="50">
        <v>0</v>
      </c>
      <c r="M294" s="50">
        <v>0</v>
      </c>
      <c r="N294" s="50">
        <v>0</v>
      </c>
      <c r="O294" s="122">
        <v>0.03</v>
      </c>
      <c r="P294" s="50">
        <v>0</v>
      </c>
      <c r="Q294" s="50">
        <v>0</v>
      </c>
      <c r="R294" s="101">
        <v>3.5000000000000003E-2</v>
      </c>
      <c r="S294" s="50">
        <v>0</v>
      </c>
      <c r="T294" s="50">
        <v>0</v>
      </c>
    </row>
    <row r="295" spans="1:20" ht="15.75" x14ac:dyDescent="0.25">
      <c r="A295" s="54">
        <v>2</v>
      </c>
      <c r="B295" s="39">
        <v>1</v>
      </c>
      <c r="C295" s="40">
        <v>4</v>
      </c>
      <c r="D295" s="40">
        <v>3</v>
      </c>
      <c r="E295" s="41">
        <v>6</v>
      </c>
      <c r="F295" s="41">
        <v>2</v>
      </c>
      <c r="G295" s="42"/>
      <c r="H295" s="42"/>
      <c r="I295" s="42"/>
      <c r="J295" s="43" t="s">
        <v>274</v>
      </c>
      <c r="K295" s="72">
        <v>0</v>
      </c>
      <c r="L295" s="72">
        <v>0</v>
      </c>
      <c r="M295" s="72">
        <v>0</v>
      </c>
      <c r="N295" s="72">
        <v>0</v>
      </c>
      <c r="O295" s="104"/>
      <c r="P295" s="72">
        <v>0</v>
      </c>
      <c r="Q295" s="72">
        <v>0</v>
      </c>
      <c r="R295" s="104"/>
      <c r="S295" s="72">
        <v>0</v>
      </c>
      <c r="T295" s="72">
        <v>0</v>
      </c>
    </row>
    <row r="296" spans="1:20" ht="15.75" x14ac:dyDescent="0.25">
      <c r="A296" s="45"/>
      <c r="B296" s="46">
        <v>1</v>
      </c>
      <c r="C296" s="47">
        <v>4</v>
      </c>
      <c r="D296" s="47">
        <v>3</v>
      </c>
      <c r="E296" s="48">
        <v>6</v>
      </c>
      <c r="F296" s="48">
        <v>2</v>
      </c>
      <c r="G296" s="42">
        <v>1</v>
      </c>
      <c r="H296" s="42"/>
      <c r="I296" s="42"/>
      <c r="J296" s="49" t="s">
        <v>275</v>
      </c>
      <c r="K296" s="50">
        <v>0</v>
      </c>
      <c r="L296" s="50">
        <v>0</v>
      </c>
      <c r="M296" s="50">
        <v>0</v>
      </c>
      <c r="N296" s="50">
        <v>0</v>
      </c>
      <c r="O296" s="122">
        <v>0.03</v>
      </c>
      <c r="P296" s="50">
        <v>0</v>
      </c>
      <c r="Q296" s="50">
        <v>0</v>
      </c>
      <c r="R296" s="101">
        <v>3.5000000000000003E-2</v>
      </c>
      <c r="S296" s="50">
        <v>0</v>
      </c>
      <c r="T296" s="50">
        <v>0</v>
      </c>
    </row>
    <row r="297" spans="1:20" ht="15.75" x14ac:dyDescent="0.25">
      <c r="A297" s="45"/>
      <c r="B297" s="46">
        <v>1</v>
      </c>
      <c r="C297" s="47">
        <v>4</v>
      </c>
      <c r="D297" s="47">
        <v>3</v>
      </c>
      <c r="E297" s="48">
        <v>6</v>
      </c>
      <c r="F297" s="48">
        <v>2</v>
      </c>
      <c r="G297" s="42">
        <v>2</v>
      </c>
      <c r="H297" s="42"/>
      <c r="I297" s="42"/>
      <c r="J297" s="49" t="s">
        <v>276</v>
      </c>
      <c r="K297" s="50">
        <v>0</v>
      </c>
      <c r="L297" s="50">
        <v>0</v>
      </c>
      <c r="M297" s="50">
        <v>0</v>
      </c>
      <c r="N297" s="50">
        <v>0</v>
      </c>
      <c r="O297" s="122">
        <v>0.03</v>
      </c>
      <c r="P297" s="50">
        <v>0</v>
      </c>
      <c r="Q297" s="50">
        <v>0</v>
      </c>
      <c r="R297" s="101">
        <v>3.5000000000000003E-2</v>
      </c>
      <c r="S297" s="50">
        <v>0</v>
      </c>
      <c r="T297" s="50">
        <v>0</v>
      </c>
    </row>
    <row r="298" spans="1:20" ht="15.75" x14ac:dyDescent="0.25">
      <c r="A298" s="54">
        <v>3</v>
      </c>
      <c r="B298" s="39">
        <v>1</v>
      </c>
      <c r="C298" s="40">
        <v>4</v>
      </c>
      <c r="D298" s="40">
        <v>3</v>
      </c>
      <c r="E298" s="41">
        <v>6</v>
      </c>
      <c r="F298" s="41">
        <v>3</v>
      </c>
      <c r="G298" s="42"/>
      <c r="H298" s="42"/>
      <c r="I298" s="42"/>
      <c r="J298" s="43" t="s">
        <v>277</v>
      </c>
      <c r="K298" s="72">
        <v>0</v>
      </c>
      <c r="L298" s="72">
        <v>0</v>
      </c>
      <c r="M298" s="72">
        <v>0</v>
      </c>
      <c r="N298" s="72">
        <v>0</v>
      </c>
      <c r="O298" s="104"/>
      <c r="P298" s="72">
        <v>0</v>
      </c>
      <c r="Q298" s="72">
        <v>0</v>
      </c>
      <c r="R298" s="104"/>
      <c r="S298" s="72">
        <v>0</v>
      </c>
      <c r="T298" s="72">
        <v>0</v>
      </c>
    </row>
    <row r="299" spans="1:20" ht="15.75" x14ac:dyDescent="0.25">
      <c r="A299" s="45"/>
      <c r="B299" s="46">
        <v>1</v>
      </c>
      <c r="C299" s="47">
        <v>4</v>
      </c>
      <c r="D299" s="47">
        <v>3</v>
      </c>
      <c r="E299" s="48">
        <v>6</v>
      </c>
      <c r="F299" s="48">
        <v>3</v>
      </c>
      <c r="G299" s="42">
        <v>1</v>
      </c>
      <c r="H299" s="42"/>
      <c r="I299" s="42"/>
      <c r="J299" s="49" t="s">
        <v>278</v>
      </c>
      <c r="K299" s="50">
        <v>0</v>
      </c>
      <c r="L299" s="50">
        <v>0</v>
      </c>
      <c r="M299" s="50">
        <v>0</v>
      </c>
      <c r="N299" s="50">
        <v>0</v>
      </c>
      <c r="O299" s="122">
        <v>0.03</v>
      </c>
      <c r="P299" s="50">
        <v>0</v>
      </c>
      <c r="Q299" s="50">
        <v>0</v>
      </c>
      <c r="R299" s="101">
        <v>3.5000000000000003E-2</v>
      </c>
      <c r="S299" s="50">
        <v>0</v>
      </c>
      <c r="T299" s="50">
        <v>0</v>
      </c>
    </row>
    <row r="300" spans="1:20" ht="15.75" x14ac:dyDescent="0.25">
      <c r="A300" s="45"/>
      <c r="B300" s="46">
        <v>1</v>
      </c>
      <c r="C300" s="47">
        <v>4</v>
      </c>
      <c r="D300" s="47">
        <v>3</v>
      </c>
      <c r="E300" s="48">
        <v>6</v>
      </c>
      <c r="F300" s="48">
        <v>3</v>
      </c>
      <c r="G300" s="42">
        <v>2</v>
      </c>
      <c r="H300" s="42"/>
      <c r="I300" s="42"/>
      <c r="J300" s="49" t="s">
        <v>279</v>
      </c>
      <c r="K300" s="50">
        <v>0</v>
      </c>
      <c r="L300" s="50">
        <v>0</v>
      </c>
      <c r="M300" s="50">
        <v>0</v>
      </c>
      <c r="N300" s="50">
        <v>0</v>
      </c>
      <c r="O300" s="122">
        <v>0.03</v>
      </c>
      <c r="P300" s="50">
        <v>0</v>
      </c>
      <c r="Q300" s="50">
        <v>0</v>
      </c>
      <c r="R300" s="101">
        <v>3.5000000000000003E-2</v>
      </c>
      <c r="S300" s="50">
        <v>0</v>
      </c>
      <c r="T300" s="50">
        <v>0</v>
      </c>
    </row>
    <row r="301" spans="1:20" ht="15.75" x14ac:dyDescent="0.25">
      <c r="A301" s="45"/>
      <c r="B301" s="46">
        <v>1</v>
      </c>
      <c r="C301" s="47">
        <v>4</v>
      </c>
      <c r="D301" s="47">
        <v>3</v>
      </c>
      <c r="E301" s="48">
        <v>6</v>
      </c>
      <c r="F301" s="48">
        <v>3</v>
      </c>
      <c r="G301" s="42">
        <v>3</v>
      </c>
      <c r="H301" s="42"/>
      <c r="I301" s="42"/>
      <c r="J301" s="49" t="s">
        <v>280</v>
      </c>
      <c r="K301" s="50">
        <v>0</v>
      </c>
      <c r="L301" s="50">
        <v>0</v>
      </c>
      <c r="M301" s="50">
        <v>0</v>
      </c>
      <c r="N301" s="50">
        <v>0</v>
      </c>
      <c r="O301" s="122">
        <v>0.03</v>
      </c>
      <c r="P301" s="50">
        <v>0</v>
      </c>
      <c r="Q301" s="50">
        <v>0</v>
      </c>
      <c r="R301" s="101">
        <v>3.5000000000000003E-2</v>
      </c>
      <c r="S301" s="50">
        <v>0</v>
      </c>
      <c r="T301" s="50">
        <v>0</v>
      </c>
    </row>
    <row r="302" spans="1:20" ht="15.75" x14ac:dyDescent="0.25">
      <c r="A302" s="45"/>
      <c r="B302" s="46">
        <v>1</v>
      </c>
      <c r="C302" s="47">
        <v>4</v>
      </c>
      <c r="D302" s="47">
        <v>3</v>
      </c>
      <c r="E302" s="48">
        <v>6</v>
      </c>
      <c r="F302" s="48">
        <v>3</v>
      </c>
      <c r="G302" s="42">
        <v>4</v>
      </c>
      <c r="H302" s="42"/>
      <c r="I302" s="42"/>
      <c r="J302" s="49" t="s">
        <v>281</v>
      </c>
      <c r="K302" s="50">
        <v>0</v>
      </c>
      <c r="L302" s="50">
        <v>0</v>
      </c>
      <c r="M302" s="50">
        <v>0</v>
      </c>
      <c r="N302" s="50">
        <v>0</v>
      </c>
      <c r="O302" s="122">
        <v>0.03</v>
      </c>
      <c r="P302" s="50">
        <v>0</v>
      </c>
      <c r="Q302" s="50">
        <v>0</v>
      </c>
      <c r="R302" s="101">
        <v>3.5000000000000003E-2</v>
      </c>
      <c r="S302" s="50">
        <v>0</v>
      </c>
      <c r="T302" s="50">
        <v>0</v>
      </c>
    </row>
    <row r="303" spans="1:20" ht="15.75" x14ac:dyDescent="0.25">
      <c r="A303" s="45"/>
      <c r="B303" s="46">
        <v>1</v>
      </c>
      <c r="C303" s="47">
        <v>4</v>
      </c>
      <c r="D303" s="47">
        <v>3</v>
      </c>
      <c r="E303" s="48">
        <v>6</v>
      </c>
      <c r="F303" s="48">
        <v>3</v>
      </c>
      <c r="G303" s="42">
        <v>5</v>
      </c>
      <c r="H303" s="42"/>
      <c r="I303" s="42"/>
      <c r="J303" s="49" t="s">
        <v>282</v>
      </c>
      <c r="K303" s="50">
        <v>0</v>
      </c>
      <c r="L303" s="50">
        <v>0</v>
      </c>
      <c r="M303" s="50">
        <v>0</v>
      </c>
      <c r="N303" s="50">
        <v>0</v>
      </c>
      <c r="O303" s="122">
        <v>0.03</v>
      </c>
      <c r="P303" s="50">
        <v>0</v>
      </c>
      <c r="Q303" s="50">
        <v>0</v>
      </c>
      <c r="R303" s="101">
        <v>3.5000000000000003E-2</v>
      </c>
      <c r="S303" s="50">
        <v>0</v>
      </c>
      <c r="T303" s="50">
        <v>0</v>
      </c>
    </row>
    <row r="304" spans="1:20" ht="15.75" x14ac:dyDescent="0.25">
      <c r="A304" s="45"/>
      <c r="B304" s="46">
        <v>1</v>
      </c>
      <c r="C304" s="47">
        <v>4</v>
      </c>
      <c r="D304" s="47">
        <v>3</v>
      </c>
      <c r="E304" s="48">
        <v>6</v>
      </c>
      <c r="F304" s="48">
        <v>3</v>
      </c>
      <c r="G304" s="42">
        <v>6</v>
      </c>
      <c r="H304" s="42"/>
      <c r="I304" s="42"/>
      <c r="J304" s="49" t="s">
        <v>283</v>
      </c>
      <c r="K304" s="50">
        <v>0</v>
      </c>
      <c r="L304" s="50">
        <v>0</v>
      </c>
      <c r="M304" s="50">
        <v>0</v>
      </c>
      <c r="N304" s="50">
        <v>0</v>
      </c>
      <c r="O304" s="122">
        <v>0.03</v>
      </c>
      <c r="P304" s="50">
        <v>0</v>
      </c>
      <c r="Q304" s="50">
        <v>0</v>
      </c>
      <c r="R304" s="101">
        <v>3.5000000000000003E-2</v>
      </c>
      <c r="S304" s="50">
        <v>0</v>
      </c>
      <c r="T304" s="50">
        <v>0</v>
      </c>
    </row>
    <row r="305" spans="1:20" ht="15.75" x14ac:dyDescent="0.25">
      <c r="A305" s="45"/>
      <c r="B305" s="46">
        <v>1</v>
      </c>
      <c r="C305" s="47">
        <v>4</v>
      </c>
      <c r="D305" s="47">
        <v>3</v>
      </c>
      <c r="E305" s="48">
        <v>6</v>
      </c>
      <c r="F305" s="48">
        <v>3</v>
      </c>
      <c r="G305" s="42">
        <v>7</v>
      </c>
      <c r="H305" s="42"/>
      <c r="I305" s="42"/>
      <c r="J305" s="49" t="s">
        <v>284</v>
      </c>
      <c r="K305" s="50">
        <v>0</v>
      </c>
      <c r="L305" s="50">
        <v>0</v>
      </c>
      <c r="M305" s="50">
        <v>0</v>
      </c>
      <c r="N305" s="50">
        <v>0</v>
      </c>
      <c r="O305" s="122">
        <v>0.03</v>
      </c>
      <c r="P305" s="50">
        <v>0</v>
      </c>
      <c r="Q305" s="50">
        <v>0</v>
      </c>
      <c r="R305" s="101">
        <v>3.5000000000000003E-2</v>
      </c>
      <c r="S305" s="50">
        <v>0</v>
      </c>
      <c r="T305" s="50">
        <v>0</v>
      </c>
    </row>
    <row r="306" spans="1:20" ht="15.75" x14ac:dyDescent="0.25">
      <c r="A306" s="45"/>
      <c r="B306" s="46">
        <v>1</v>
      </c>
      <c r="C306" s="47">
        <v>4</v>
      </c>
      <c r="D306" s="47">
        <v>3</v>
      </c>
      <c r="E306" s="48">
        <v>6</v>
      </c>
      <c r="F306" s="48">
        <v>3</v>
      </c>
      <c r="G306" s="42">
        <v>8</v>
      </c>
      <c r="H306" s="42"/>
      <c r="I306" s="42"/>
      <c r="J306" s="49" t="s">
        <v>285</v>
      </c>
      <c r="K306" s="50">
        <v>0</v>
      </c>
      <c r="L306" s="50">
        <v>0</v>
      </c>
      <c r="M306" s="50">
        <v>0</v>
      </c>
      <c r="N306" s="50">
        <v>0</v>
      </c>
      <c r="O306" s="122">
        <v>0.03</v>
      </c>
      <c r="P306" s="50">
        <v>0</v>
      </c>
      <c r="Q306" s="50">
        <v>0</v>
      </c>
      <c r="R306" s="101">
        <v>3.5000000000000003E-2</v>
      </c>
      <c r="S306" s="50">
        <v>0</v>
      </c>
      <c r="T306" s="50">
        <v>0</v>
      </c>
    </row>
    <row r="307" spans="1:20" ht="15.75" x14ac:dyDescent="0.25">
      <c r="A307" s="45"/>
      <c r="B307" s="46">
        <v>1</v>
      </c>
      <c r="C307" s="47">
        <v>4</v>
      </c>
      <c r="D307" s="47">
        <v>3</v>
      </c>
      <c r="E307" s="48">
        <v>6</v>
      </c>
      <c r="F307" s="48">
        <v>3</v>
      </c>
      <c r="G307" s="42">
        <v>9</v>
      </c>
      <c r="H307" s="42"/>
      <c r="I307" s="42"/>
      <c r="J307" s="49" t="s">
        <v>286</v>
      </c>
      <c r="K307" s="50">
        <v>0</v>
      </c>
      <c r="L307" s="50">
        <v>0</v>
      </c>
      <c r="M307" s="50">
        <v>0</v>
      </c>
      <c r="N307" s="50">
        <v>0</v>
      </c>
      <c r="O307" s="122">
        <v>0.03</v>
      </c>
      <c r="P307" s="50">
        <v>0</v>
      </c>
      <c r="Q307" s="50">
        <v>0</v>
      </c>
      <c r="R307" s="101">
        <v>3.5000000000000003E-2</v>
      </c>
      <c r="S307" s="50">
        <v>0</v>
      </c>
      <c r="T307" s="50">
        <v>0</v>
      </c>
    </row>
    <row r="308" spans="1:20" ht="15.75" x14ac:dyDescent="0.25">
      <c r="A308" s="45"/>
      <c r="B308" s="46">
        <v>1</v>
      </c>
      <c r="C308" s="47">
        <v>4</v>
      </c>
      <c r="D308" s="47">
        <v>3</v>
      </c>
      <c r="E308" s="48">
        <v>6</v>
      </c>
      <c r="F308" s="48">
        <v>3</v>
      </c>
      <c r="G308" s="42">
        <v>10</v>
      </c>
      <c r="H308" s="42"/>
      <c r="I308" s="42"/>
      <c r="J308" s="49" t="s">
        <v>287</v>
      </c>
      <c r="K308" s="50">
        <v>0</v>
      </c>
      <c r="L308" s="50">
        <v>0</v>
      </c>
      <c r="M308" s="50">
        <v>0</v>
      </c>
      <c r="N308" s="50">
        <v>0</v>
      </c>
      <c r="O308" s="122">
        <v>0.03</v>
      </c>
      <c r="P308" s="50">
        <v>0</v>
      </c>
      <c r="Q308" s="50">
        <v>0</v>
      </c>
      <c r="R308" s="101">
        <v>3.5000000000000003E-2</v>
      </c>
      <c r="S308" s="50">
        <v>0</v>
      </c>
      <c r="T308" s="50">
        <v>0</v>
      </c>
    </row>
    <row r="309" spans="1:20" ht="15.75" x14ac:dyDescent="0.25">
      <c r="A309" s="45"/>
      <c r="B309" s="46">
        <v>1</v>
      </c>
      <c r="C309" s="47">
        <v>4</v>
      </c>
      <c r="D309" s="47">
        <v>3</v>
      </c>
      <c r="E309" s="48">
        <v>6</v>
      </c>
      <c r="F309" s="48">
        <v>3</v>
      </c>
      <c r="G309" s="42">
        <v>11</v>
      </c>
      <c r="H309" s="42"/>
      <c r="I309" s="42"/>
      <c r="J309" s="49" t="s">
        <v>288</v>
      </c>
      <c r="K309" s="50">
        <v>0</v>
      </c>
      <c r="L309" s="50">
        <v>0</v>
      </c>
      <c r="M309" s="50">
        <v>0</v>
      </c>
      <c r="N309" s="50">
        <v>0</v>
      </c>
      <c r="O309" s="122">
        <v>0.03</v>
      </c>
      <c r="P309" s="50">
        <v>0</v>
      </c>
      <c r="Q309" s="50">
        <v>0</v>
      </c>
      <c r="R309" s="101">
        <v>3.5000000000000003E-2</v>
      </c>
      <c r="S309" s="50">
        <v>0</v>
      </c>
      <c r="T309" s="50">
        <v>0</v>
      </c>
    </row>
    <row r="310" spans="1:20" ht="15.75" x14ac:dyDescent="0.25">
      <c r="A310" s="45"/>
      <c r="B310" s="46">
        <v>1</v>
      </c>
      <c r="C310" s="47">
        <v>4</v>
      </c>
      <c r="D310" s="47">
        <v>3</v>
      </c>
      <c r="E310" s="48">
        <v>6</v>
      </c>
      <c r="F310" s="48">
        <v>3</v>
      </c>
      <c r="G310" s="42">
        <v>12</v>
      </c>
      <c r="H310" s="42"/>
      <c r="I310" s="42"/>
      <c r="J310" s="49" t="s">
        <v>289</v>
      </c>
      <c r="K310" s="50">
        <v>0</v>
      </c>
      <c r="L310" s="50">
        <v>0</v>
      </c>
      <c r="M310" s="50">
        <v>0</v>
      </c>
      <c r="N310" s="50">
        <v>0</v>
      </c>
      <c r="O310" s="122">
        <v>0.03</v>
      </c>
      <c r="P310" s="50">
        <v>0</v>
      </c>
      <c r="Q310" s="50">
        <v>0</v>
      </c>
      <c r="R310" s="101">
        <v>3.5000000000000003E-2</v>
      </c>
      <c r="S310" s="50">
        <v>0</v>
      </c>
      <c r="T310" s="50">
        <v>0</v>
      </c>
    </row>
    <row r="311" spans="1:20" ht="15.75" x14ac:dyDescent="0.25">
      <c r="A311" s="45"/>
      <c r="B311" s="46">
        <v>1</v>
      </c>
      <c r="C311" s="47">
        <v>4</v>
      </c>
      <c r="D311" s="47">
        <v>3</v>
      </c>
      <c r="E311" s="48">
        <v>6</v>
      </c>
      <c r="F311" s="48">
        <v>3</v>
      </c>
      <c r="G311" s="42">
        <v>13</v>
      </c>
      <c r="H311" s="42"/>
      <c r="I311" s="42"/>
      <c r="J311" s="49" t="s">
        <v>290</v>
      </c>
      <c r="K311" s="50">
        <v>0</v>
      </c>
      <c r="L311" s="50">
        <v>0</v>
      </c>
      <c r="M311" s="50">
        <v>0</v>
      </c>
      <c r="N311" s="50">
        <v>0</v>
      </c>
      <c r="O311" s="122">
        <v>0.03</v>
      </c>
      <c r="P311" s="50">
        <v>0</v>
      </c>
      <c r="Q311" s="50">
        <v>0</v>
      </c>
      <c r="R311" s="101">
        <v>3.5000000000000003E-2</v>
      </c>
      <c r="S311" s="50">
        <v>0</v>
      </c>
      <c r="T311" s="50">
        <v>0</v>
      </c>
    </row>
    <row r="312" spans="1:20" ht="15.75" x14ac:dyDescent="0.25">
      <c r="A312" s="45"/>
      <c r="B312" s="46">
        <v>1</v>
      </c>
      <c r="C312" s="47">
        <v>4</v>
      </c>
      <c r="D312" s="47">
        <v>3</v>
      </c>
      <c r="E312" s="48">
        <v>6</v>
      </c>
      <c r="F312" s="48">
        <v>3</v>
      </c>
      <c r="G312" s="42">
        <v>14</v>
      </c>
      <c r="H312" s="42"/>
      <c r="I312" s="42"/>
      <c r="J312" s="49" t="s">
        <v>291</v>
      </c>
      <c r="K312" s="50">
        <v>0</v>
      </c>
      <c r="L312" s="50">
        <v>0</v>
      </c>
      <c r="M312" s="50">
        <v>0</v>
      </c>
      <c r="N312" s="50">
        <v>0</v>
      </c>
      <c r="O312" s="122">
        <v>0.03</v>
      </c>
      <c r="P312" s="50">
        <v>0</v>
      </c>
      <c r="Q312" s="50">
        <v>0</v>
      </c>
      <c r="R312" s="101">
        <v>3.5000000000000003E-2</v>
      </c>
      <c r="S312" s="50">
        <v>0</v>
      </c>
      <c r="T312" s="50">
        <v>0</v>
      </c>
    </row>
    <row r="313" spans="1:20" ht="15.75" x14ac:dyDescent="0.25">
      <c r="A313" s="45"/>
      <c r="B313" s="46">
        <v>1</v>
      </c>
      <c r="C313" s="47">
        <v>4</v>
      </c>
      <c r="D313" s="47">
        <v>3</v>
      </c>
      <c r="E313" s="48">
        <v>6</v>
      </c>
      <c r="F313" s="48">
        <v>3</v>
      </c>
      <c r="G313" s="42">
        <v>15</v>
      </c>
      <c r="H313" s="42"/>
      <c r="I313" s="42"/>
      <c r="J313" s="49" t="s">
        <v>292</v>
      </c>
      <c r="K313" s="50">
        <v>0</v>
      </c>
      <c r="L313" s="50">
        <v>0</v>
      </c>
      <c r="M313" s="50">
        <v>0</v>
      </c>
      <c r="N313" s="50">
        <v>0</v>
      </c>
      <c r="O313" s="122">
        <v>0.03</v>
      </c>
      <c r="P313" s="50">
        <v>0</v>
      </c>
      <c r="Q313" s="50">
        <v>0</v>
      </c>
      <c r="R313" s="101">
        <v>3.5000000000000003E-2</v>
      </c>
      <c r="S313" s="50">
        <v>0</v>
      </c>
      <c r="T313" s="50">
        <v>0</v>
      </c>
    </row>
    <row r="314" spans="1:20" ht="15.75" x14ac:dyDescent="0.25">
      <c r="A314" s="45"/>
      <c r="B314" s="46">
        <v>1</v>
      </c>
      <c r="C314" s="47">
        <v>4</v>
      </c>
      <c r="D314" s="47">
        <v>3</v>
      </c>
      <c r="E314" s="48">
        <v>6</v>
      </c>
      <c r="F314" s="48">
        <v>3</v>
      </c>
      <c r="G314" s="42">
        <v>16</v>
      </c>
      <c r="H314" s="42"/>
      <c r="I314" s="42"/>
      <c r="J314" s="49" t="s">
        <v>293</v>
      </c>
      <c r="K314" s="50">
        <v>0</v>
      </c>
      <c r="L314" s="50">
        <v>0</v>
      </c>
      <c r="M314" s="50">
        <v>0</v>
      </c>
      <c r="N314" s="50">
        <v>0</v>
      </c>
      <c r="O314" s="122">
        <v>0.03</v>
      </c>
      <c r="P314" s="50">
        <v>0</v>
      </c>
      <c r="Q314" s="50">
        <v>0</v>
      </c>
      <c r="R314" s="101">
        <v>3.5000000000000003E-2</v>
      </c>
      <c r="S314" s="50">
        <v>0</v>
      </c>
      <c r="T314" s="50">
        <v>0</v>
      </c>
    </row>
    <row r="315" spans="1:20" ht="15.75" x14ac:dyDescent="0.25">
      <c r="A315" s="45"/>
      <c r="B315" s="46">
        <v>1</v>
      </c>
      <c r="C315" s="47">
        <v>4</v>
      </c>
      <c r="D315" s="47">
        <v>3</v>
      </c>
      <c r="E315" s="48">
        <v>6</v>
      </c>
      <c r="F315" s="48">
        <v>3</v>
      </c>
      <c r="G315" s="42">
        <v>17</v>
      </c>
      <c r="H315" s="42"/>
      <c r="I315" s="42"/>
      <c r="J315" s="49" t="s">
        <v>294</v>
      </c>
      <c r="K315" s="50">
        <v>0</v>
      </c>
      <c r="L315" s="50">
        <v>0</v>
      </c>
      <c r="M315" s="50">
        <v>0</v>
      </c>
      <c r="N315" s="50">
        <v>0</v>
      </c>
      <c r="O315" s="122">
        <v>0.03</v>
      </c>
      <c r="P315" s="50">
        <v>0</v>
      </c>
      <c r="Q315" s="50">
        <v>0</v>
      </c>
      <c r="R315" s="101">
        <v>3.5000000000000003E-2</v>
      </c>
      <c r="S315" s="50">
        <v>0</v>
      </c>
      <c r="T315" s="50">
        <v>0</v>
      </c>
    </row>
    <row r="316" spans="1:20" ht="15.75" x14ac:dyDescent="0.25">
      <c r="A316" s="45"/>
      <c r="B316" s="46">
        <v>1</v>
      </c>
      <c r="C316" s="47">
        <v>4</v>
      </c>
      <c r="D316" s="47">
        <v>3</v>
      </c>
      <c r="E316" s="48">
        <v>6</v>
      </c>
      <c r="F316" s="48">
        <v>3</v>
      </c>
      <c r="G316" s="42">
        <v>18</v>
      </c>
      <c r="H316" s="42"/>
      <c r="I316" s="42"/>
      <c r="J316" s="49" t="s">
        <v>295</v>
      </c>
      <c r="K316" s="50">
        <v>0</v>
      </c>
      <c r="L316" s="50">
        <v>0</v>
      </c>
      <c r="M316" s="50">
        <v>0</v>
      </c>
      <c r="N316" s="50">
        <v>0</v>
      </c>
      <c r="O316" s="122">
        <v>0.03</v>
      </c>
      <c r="P316" s="50">
        <v>0</v>
      </c>
      <c r="Q316" s="50">
        <v>0</v>
      </c>
      <c r="R316" s="101">
        <v>3.5000000000000003E-2</v>
      </c>
      <c r="S316" s="50">
        <v>0</v>
      </c>
      <c r="T316" s="50">
        <v>0</v>
      </c>
    </row>
    <row r="317" spans="1:20" ht="15.75" x14ac:dyDescent="0.25">
      <c r="A317" s="45"/>
      <c r="B317" s="46">
        <v>1</v>
      </c>
      <c r="C317" s="47">
        <v>4</v>
      </c>
      <c r="D317" s="47">
        <v>3</v>
      </c>
      <c r="E317" s="48">
        <v>6</v>
      </c>
      <c r="F317" s="48">
        <v>3</v>
      </c>
      <c r="G317" s="42">
        <v>19</v>
      </c>
      <c r="H317" s="42"/>
      <c r="I317" s="42"/>
      <c r="J317" s="49" t="s">
        <v>296</v>
      </c>
      <c r="K317" s="50">
        <v>0</v>
      </c>
      <c r="L317" s="50">
        <v>0</v>
      </c>
      <c r="M317" s="50">
        <v>0</v>
      </c>
      <c r="N317" s="50">
        <v>0</v>
      </c>
      <c r="O317" s="122">
        <v>0.03</v>
      </c>
      <c r="P317" s="50">
        <v>0</v>
      </c>
      <c r="Q317" s="50">
        <v>0</v>
      </c>
      <c r="R317" s="101">
        <v>3.5000000000000003E-2</v>
      </c>
      <c r="S317" s="50">
        <v>0</v>
      </c>
      <c r="T317" s="50">
        <v>0</v>
      </c>
    </row>
    <row r="318" spans="1:20" ht="15.75" x14ac:dyDescent="0.25">
      <c r="A318" s="45"/>
      <c r="B318" s="46">
        <v>1</v>
      </c>
      <c r="C318" s="47">
        <v>4</v>
      </c>
      <c r="D318" s="47">
        <v>3</v>
      </c>
      <c r="E318" s="48">
        <v>6</v>
      </c>
      <c r="F318" s="48">
        <v>3</v>
      </c>
      <c r="G318" s="42">
        <v>20</v>
      </c>
      <c r="H318" s="42"/>
      <c r="I318" s="42"/>
      <c r="J318" s="49" t="s">
        <v>297</v>
      </c>
      <c r="K318" s="50">
        <v>0</v>
      </c>
      <c r="L318" s="50">
        <v>0</v>
      </c>
      <c r="M318" s="50">
        <v>0</v>
      </c>
      <c r="N318" s="50">
        <v>0</v>
      </c>
      <c r="O318" s="122">
        <v>0.03</v>
      </c>
      <c r="P318" s="50">
        <v>0</v>
      </c>
      <c r="Q318" s="50">
        <v>0</v>
      </c>
      <c r="R318" s="101">
        <v>3.5000000000000003E-2</v>
      </c>
      <c r="S318" s="50">
        <v>0</v>
      </c>
      <c r="T318" s="50">
        <v>0</v>
      </c>
    </row>
    <row r="319" spans="1:20" ht="15.75" x14ac:dyDescent="0.25">
      <c r="A319" s="45"/>
      <c r="B319" s="46">
        <v>1</v>
      </c>
      <c r="C319" s="47">
        <v>4</v>
      </c>
      <c r="D319" s="47">
        <v>3</v>
      </c>
      <c r="E319" s="48">
        <v>6</v>
      </c>
      <c r="F319" s="48">
        <v>3</v>
      </c>
      <c r="G319" s="42">
        <v>21</v>
      </c>
      <c r="H319" s="42"/>
      <c r="I319" s="42"/>
      <c r="J319" s="49" t="s">
        <v>298</v>
      </c>
      <c r="K319" s="50">
        <v>0</v>
      </c>
      <c r="L319" s="50">
        <v>0</v>
      </c>
      <c r="M319" s="50">
        <v>0</v>
      </c>
      <c r="N319" s="50">
        <v>0</v>
      </c>
      <c r="O319" s="122">
        <v>0.03</v>
      </c>
      <c r="P319" s="50">
        <v>0</v>
      </c>
      <c r="Q319" s="50">
        <v>0</v>
      </c>
      <c r="R319" s="101">
        <v>3.5000000000000003E-2</v>
      </c>
      <c r="S319" s="50">
        <v>0</v>
      </c>
      <c r="T319" s="50">
        <v>0</v>
      </c>
    </row>
    <row r="320" spans="1:20" ht="15.75" x14ac:dyDescent="0.25">
      <c r="A320" s="45"/>
      <c r="B320" s="46">
        <v>1</v>
      </c>
      <c r="C320" s="47">
        <v>4</v>
      </c>
      <c r="D320" s="47">
        <v>3</v>
      </c>
      <c r="E320" s="48">
        <v>6</v>
      </c>
      <c r="F320" s="48">
        <v>3</v>
      </c>
      <c r="G320" s="42">
        <v>22</v>
      </c>
      <c r="H320" s="42"/>
      <c r="I320" s="42"/>
      <c r="J320" s="49" t="s">
        <v>299</v>
      </c>
      <c r="K320" s="50">
        <v>0</v>
      </c>
      <c r="L320" s="50">
        <v>0</v>
      </c>
      <c r="M320" s="50">
        <v>0</v>
      </c>
      <c r="N320" s="50">
        <v>0</v>
      </c>
      <c r="O320" s="122">
        <v>0.03</v>
      </c>
      <c r="P320" s="50">
        <v>0</v>
      </c>
      <c r="Q320" s="50">
        <v>0</v>
      </c>
      <c r="R320" s="101">
        <v>3.5000000000000003E-2</v>
      </c>
      <c r="S320" s="50">
        <v>0</v>
      </c>
      <c r="T320" s="50">
        <v>0</v>
      </c>
    </row>
    <row r="321" spans="1:20" ht="15.75" x14ac:dyDescent="0.25">
      <c r="A321" s="45"/>
      <c r="B321" s="46">
        <v>1</v>
      </c>
      <c r="C321" s="47">
        <v>4</v>
      </c>
      <c r="D321" s="47">
        <v>3</v>
      </c>
      <c r="E321" s="48">
        <v>6</v>
      </c>
      <c r="F321" s="48">
        <v>3</v>
      </c>
      <c r="G321" s="42">
        <v>23</v>
      </c>
      <c r="H321" s="42"/>
      <c r="I321" s="42"/>
      <c r="J321" s="49" t="s">
        <v>300</v>
      </c>
      <c r="K321" s="50">
        <v>0</v>
      </c>
      <c r="L321" s="50">
        <v>0</v>
      </c>
      <c r="M321" s="50">
        <v>0</v>
      </c>
      <c r="N321" s="50">
        <v>0</v>
      </c>
      <c r="O321" s="122">
        <v>0.03</v>
      </c>
      <c r="P321" s="50">
        <v>0</v>
      </c>
      <c r="Q321" s="50">
        <v>0</v>
      </c>
      <c r="R321" s="101">
        <v>3.5000000000000003E-2</v>
      </c>
      <c r="S321" s="50">
        <v>0</v>
      </c>
      <c r="T321" s="50">
        <v>0</v>
      </c>
    </row>
    <row r="322" spans="1:20" ht="15.75" x14ac:dyDescent="0.25">
      <c r="A322" s="123" t="s">
        <v>301</v>
      </c>
      <c r="B322" s="124">
        <v>1</v>
      </c>
      <c r="C322" s="125">
        <v>4</v>
      </c>
      <c r="D322" s="125">
        <v>3</v>
      </c>
      <c r="E322" s="126">
        <v>7</v>
      </c>
      <c r="F322" s="140"/>
      <c r="G322" s="131"/>
      <c r="H322" s="131"/>
      <c r="I322" s="131"/>
      <c r="J322" s="128" t="s">
        <v>302</v>
      </c>
      <c r="K322" s="144">
        <v>245635.13000000003</v>
      </c>
      <c r="L322" s="144">
        <v>40432.53</v>
      </c>
      <c r="M322" s="144">
        <v>80865.05</v>
      </c>
      <c r="N322" s="144">
        <v>366932.71</v>
      </c>
      <c r="O322" s="137"/>
      <c r="P322" s="144">
        <v>11007.970000000001</v>
      </c>
      <c r="Q322" s="144">
        <v>377940.68000000005</v>
      </c>
      <c r="R322" s="137"/>
      <c r="S322" s="144">
        <v>13227.89</v>
      </c>
      <c r="T322" s="144">
        <v>391168.57</v>
      </c>
    </row>
    <row r="323" spans="1:20" ht="15.75" x14ac:dyDescent="0.25">
      <c r="A323" s="54">
        <v>1</v>
      </c>
      <c r="B323" s="39">
        <v>1</v>
      </c>
      <c r="C323" s="40">
        <v>4</v>
      </c>
      <c r="D323" s="40">
        <v>3</v>
      </c>
      <c r="E323" s="41">
        <v>7</v>
      </c>
      <c r="F323" s="41">
        <v>1</v>
      </c>
      <c r="G323" s="55"/>
      <c r="H323" s="42"/>
      <c r="I323" s="42"/>
      <c r="J323" s="43" t="s">
        <v>303</v>
      </c>
      <c r="K323" s="72">
        <v>245635.13000000003</v>
      </c>
      <c r="L323" s="72">
        <v>40432.53</v>
      </c>
      <c r="M323" s="72">
        <v>80865.05</v>
      </c>
      <c r="N323" s="72">
        <v>366932.71</v>
      </c>
      <c r="O323" s="104"/>
      <c r="P323" s="72">
        <v>11007.970000000001</v>
      </c>
      <c r="Q323" s="72">
        <v>377940.68000000005</v>
      </c>
      <c r="R323" s="104"/>
      <c r="S323" s="72">
        <v>13227.89</v>
      </c>
      <c r="T323" s="72">
        <v>391168.57</v>
      </c>
    </row>
    <row r="324" spans="1:20" ht="15.75" x14ac:dyDescent="0.25">
      <c r="A324" s="54"/>
      <c r="B324" s="39">
        <v>1</v>
      </c>
      <c r="C324" s="40">
        <v>4</v>
      </c>
      <c r="D324" s="40">
        <v>3</v>
      </c>
      <c r="E324" s="41">
        <v>7</v>
      </c>
      <c r="F324" s="41">
        <v>1</v>
      </c>
      <c r="G324" s="55">
        <v>1</v>
      </c>
      <c r="H324" s="42"/>
      <c r="I324" s="42"/>
      <c r="J324" s="43" t="s">
        <v>304</v>
      </c>
      <c r="K324" s="72">
        <v>0</v>
      </c>
      <c r="L324" s="72">
        <v>0</v>
      </c>
      <c r="M324" s="72">
        <v>0</v>
      </c>
      <c r="N324" s="72">
        <v>0</v>
      </c>
      <c r="O324" s="122">
        <v>0.03</v>
      </c>
      <c r="P324" s="86">
        <v>0</v>
      </c>
      <c r="Q324" s="72">
        <v>0</v>
      </c>
      <c r="R324" s="101">
        <v>3.5000000000000003E-2</v>
      </c>
      <c r="S324" s="86">
        <v>0</v>
      </c>
      <c r="T324" s="72">
        <v>0</v>
      </c>
    </row>
    <row r="325" spans="1:20" ht="15.75" x14ac:dyDescent="0.25">
      <c r="A325" s="54"/>
      <c r="B325" s="39">
        <v>1</v>
      </c>
      <c r="C325" s="40">
        <v>4</v>
      </c>
      <c r="D325" s="40">
        <v>3</v>
      </c>
      <c r="E325" s="41">
        <v>7</v>
      </c>
      <c r="F325" s="41">
        <v>1</v>
      </c>
      <c r="G325" s="55">
        <v>2</v>
      </c>
      <c r="H325" s="42"/>
      <c r="I325" s="42"/>
      <c r="J325" s="43" t="s">
        <v>305</v>
      </c>
      <c r="K325" s="72">
        <v>0</v>
      </c>
      <c r="L325" s="72">
        <v>0</v>
      </c>
      <c r="M325" s="72">
        <v>0</v>
      </c>
      <c r="N325" s="72">
        <v>0</v>
      </c>
      <c r="O325" s="104"/>
      <c r="P325" s="72">
        <v>0</v>
      </c>
      <c r="Q325" s="72">
        <v>0</v>
      </c>
      <c r="R325" s="104"/>
      <c r="S325" s="72">
        <v>0</v>
      </c>
      <c r="T325" s="72">
        <v>0</v>
      </c>
    </row>
    <row r="326" spans="1:20" ht="15.75" x14ac:dyDescent="0.25">
      <c r="A326" s="45"/>
      <c r="B326" s="46">
        <v>1</v>
      </c>
      <c r="C326" s="47">
        <v>4</v>
      </c>
      <c r="D326" s="47">
        <v>3</v>
      </c>
      <c r="E326" s="48">
        <v>7</v>
      </c>
      <c r="F326" s="48">
        <v>1</v>
      </c>
      <c r="G326" s="42">
        <v>2</v>
      </c>
      <c r="H326" s="42">
        <v>1</v>
      </c>
      <c r="I326" s="42"/>
      <c r="J326" s="49" t="s">
        <v>306</v>
      </c>
      <c r="K326" s="50">
        <v>0</v>
      </c>
      <c r="L326" s="50">
        <v>0</v>
      </c>
      <c r="M326" s="50">
        <v>0</v>
      </c>
      <c r="N326" s="50">
        <v>0</v>
      </c>
      <c r="O326" s="122">
        <v>0.03</v>
      </c>
      <c r="P326" s="50">
        <v>0</v>
      </c>
      <c r="Q326" s="50">
        <v>0</v>
      </c>
      <c r="R326" s="101">
        <v>3.5000000000000003E-2</v>
      </c>
      <c r="S326" s="50">
        <v>0</v>
      </c>
      <c r="T326" s="50">
        <v>0</v>
      </c>
    </row>
    <row r="327" spans="1:20" ht="15.75" x14ac:dyDescent="0.25">
      <c r="A327" s="45"/>
      <c r="B327" s="46">
        <v>1</v>
      </c>
      <c r="C327" s="47">
        <v>4</v>
      </c>
      <c r="D327" s="47">
        <v>3</v>
      </c>
      <c r="E327" s="48">
        <v>7</v>
      </c>
      <c r="F327" s="48">
        <v>1</v>
      </c>
      <c r="G327" s="42">
        <v>2</v>
      </c>
      <c r="H327" s="42">
        <v>2</v>
      </c>
      <c r="I327" s="42"/>
      <c r="J327" s="49" t="s">
        <v>307</v>
      </c>
      <c r="K327" s="50">
        <v>0</v>
      </c>
      <c r="L327" s="50">
        <v>0</v>
      </c>
      <c r="M327" s="50">
        <v>0</v>
      </c>
      <c r="N327" s="50">
        <v>0</v>
      </c>
      <c r="O327" s="122">
        <v>0.03</v>
      </c>
      <c r="P327" s="50">
        <v>0</v>
      </c>
      <c r="Q327" s="50">
        <v>0</v>
      </c>
      <c r="R327" s="101">
        <v>3.5000000000000003E-2</v>
      </c>
      <c r="S327" s="50">
        <v>0</v>
      </c>
      <c r="T327" s="50">
        <v>0</v>
      </c>
    </row>
    <row r="328" spans="1:20" ht="15.75" x14ac:dyDescent="0.25">
      <c r="A328" s="45"/>
      <c r="B328" s="46">
        <v>1</v>
      </c>
      <c r="C328" s="47">
        <v>4</v>
      </c>
      <c r="D328" s="47">
        <v>3</v>
      </c>
      <c r="E328" s="48">
        <v>7</v>
      </c>
      <c r="F328" s="48">
        <v>1</v>
      </c>
      <c r="G328" s="42">
        <v>2</v>
      </c>
      <c r="H328" s="42">
        <v>3</v>
      </c>
      <c r="I328" s="42"/>
      <c r="J328" s="49" t="s">
        <v>308</v>
      </c>
      <c r="K328" s="50">
        <v>0</v>
      </c>
      <c r="L328" s="50">
        <v>0</v>
      </c>
      <c r="M328" s="50">
        <v>0</v>
      </c>
      <c r="N328" s="50">
        <v>0</v>
      </c>
      <c r="O328" s="122">
        <v>0.03</v>
      </c>
      <c r="P328" s="50">
        <v>0</v>
      </c>
      <c r="Q328" s="50">
        <v>0</v>
      </c>
      <c r="R328" s="101">
        <v>3.5000000000000003E-2</v>
      </c>
      <c r="S328" s="50">
        <v>0</v>
      </c>
      <c r="T328" s="50">
        <v>0</v>
      </c>
    </row>
    <row r="329" spans="1:20" ht="15.75" x14ac:dyDescent="0.25">
      <c r="A329" s="45"/>
      <c r="B329" s="46">
        <v>1</v>
      </c>
      <c r="C329" s="47">
        <v>4</v>
      </c>
      <c r="D329" s="47">
        <v>3</v>
      </c>
      <c r="E329" s="48">
        <v>7</v>
      </c>
      <c r="F329" s="48">
        <v>1</v>
      </c>
      <c r="G329" s="42">
        <v>2</v>
      </c>
      <c r="H329" s="42">
        <v>4</v>
      </c>
      <c r="I329" s="42"/>
      <c r="J329" s="49" t="s">
        <v>309</v>
      </c>
      <c r="K329" s="50">
        <v>0</v>
      </c>
      <c r="L329" s="50">
        <v>0</v>
      </c>
      <c r="M329" s="50">
        <v>0</v>
      </c>
      <c r="N329" s="50">
        <v>0</v>
      </c>
      <c r="O329" s="122">
        <v>0.03</v>
      </c>
      <c r="P329" s="50">
        <v>0</v>
      </c>
      <c r="Q329" s="50">
        <v>0</v>
      </c>
      <c r="R329" s="101">
        <v>3.5000000000000003E-2</v>
      </c>
      <c r="S329" s="50">
        <v>0</v>
      </c>
      <c r="T329" s="50">
        <v>0</v>
      </c>
    </row>
    <row r="330" spans="1:20" ht="15.75" x14ac:dyDescent="0.25">
      <c r="A330" s="45"/>
      <c r="B330" s="39">
        <v>1</v>
      </c>
      <c r="C330" s="40">
        <v>4</v>
      </c>
      <c r="D330" s="40">
        <v>3</v>
      </c>
      <c r="E330" s="41">
        <v>7</v>
      </c>
      <c r="F330" s="41">
        <v>1</v>
      </c>
      <c r="G330" s="55">
        <v>3</v>
      </c>
      <c r="H330" s="42"/>
      <c r="I330" s="42"/>
      <c r="J330" s="43" t="s">
        <v>310</v>
      </c>
      <c r="K330" s="72">
        <v>242595.23000000004</v>
      </c>
      <c r="L330" s="72">
        <v>40432.53</v>
      </c>
      <c r="M330" s="72">
        <v>80865.05</v>
      </c>
      <c r="N330" s="72">
        <v>363892.81</v>
      </c>
      <c r="O330" s="104"/>
      <c r="P330" s="72">
        <v>10916.78</v>
      </c>
      <c r="Q330" s="72">
        <v>374809.59</v>
      </c>
      <c r="R330" s="104"/>
      <c r="S330" s="72">
        <v>13118.31</v>
      </c>
      <c r="T330" s="72">
        <v>387927.9</v>
      </c>
    </row>
    <row r="331" spans="1:20" ht="15.75" x14ac:dyDescent="0.25">
      <c r="A331" s="45"/>
      <c r="B331" s="46">
        <v>1</v>
      </c>
      <c r="C331" s="47">
        <v>4</v>
      </c>
      <c r="D331" s="47">
        <v>3</v>
      </c>
      <c r="E331" s="48">
        <v>7</v>
      </c>
      <c r="F331" s="48">
        <v>1</v>
      </c>
      <c r="G331" s="42">
        <v>3</v>
      </c>
      <c r="H331" s="42">
        <v>1</v>
      </c>
      <c r="I331" s="42"/>
      <c r="J331" s="49" t="s">
        <v>306</v>
      </c>
      <c r="K331" s="50">
        <v>176210.45</v>
      </c>
      <c r="L331" s="50">
        <v>29368.41</v>
      </c>
      <c r="M331" s="50">
        <v>58736.81</v>
      </c>
      <c r="N331" s="50">
        <v>264315.67000000004</v>
      </c>
      <c r="O331" s="122">
        <v>0.03</v>
      </c>
      <c r="P331" s="50">
        <v>7929.47</v>
      </c>
      <c r="Q331" s="50">
        <v>272245.14</v>
      </c>
      <c r="R331" s="101">
        <v>3.5000000000000003E-2</v>
      </c>
      <c r="S331" s="50">
        <v>9528.57</v>
      </c>
      <c r="T331" s="50">
        <v>281773.71000000002</v>
      </c>
    </row>
    <row r="332" spans="1:20" ht="15.75" x14ac:dyDescent="0.25">
      <c r="A332" s="45"/>
      <c r="B332" s="46">
        <v>1</v>
      </c>
      <c r="C332" s="47">
        <v>4</v>
      </c>
      <c r="D332" s="47">
        <v>3</v>
      </c>
      <c r="E332" s="48">
        <v>7</v>
      </c>
      <c r="F332" s="48">
        <v>1</v>
      </c>
      <c r="G332" s="42">
        <v>3</v>
      </c>
      <c r="H332" s="42">
        <v>2</v>
      </c>
      <c r="I332" s="42"/>
      <c r="J332" s="49" t="s">
        <v>307</v>
      </c>
      <c r="K332" s="50">
        <v>0</v>
      </c>
      <c r="L332" s="50">
        <v>0</v>
      </c>
      <c r="M332" s="50">
        <v>0</v>
      </c>
      <c r="N332" s="50">
        <v>0</v>
      </c>
      <c r="O332" s="122">
        <v>0.03</v>
      </c>
      <c r="P332" s="50">
        <v>0</v>
      </c>
      <c r="Q332" s="50">
        <v>0</v>
      </c>
      <c r="R332" s="101">
        <v>3.5000000000000003E-2</v>
      </c>
      <c r="S332" s="50">
        <v>0</v>
      </c>
      <c r="T332" s="50">
        <v>0</v>
      </c>
    </row>
    <row r="333" spans="1:20" ht="15.75" x14ac:dyDescent="0.25">
      <c r="A333" s="45"/>
      <c r="B333" s="46">
        <v>1</v>
      </c>
      <c r="C333" s="47">
        <v>4</v>
      </c>
      <c r="D333" s="47">
        <v>3</v>
      </c>
      <c r="E333" s="48">
        <v>7</v>
      </c>
      <c r="F333" s="48">
        <v>1</v>
      </c>
      <c r="G333" s="42">
        <v>3</v>
      </c>
      <c r="H333" s="42">
        <v>3</v>
      </c>
      <c r="I333" s="42"/>
      <c r="J333" s="49" t="s">
        <v>308</v>
      </c>
      <c r="K333" s="50">
        <v>22554.73</v>
      </c>
      <c r="L333" s="50">
        <v>3759.12</v>
      </c>
      <c r="M333" s="50">
        <v>7518.24</v>
      </c>
      <c r="N333" s="50">
        <v>33832.089999999997</v>
      </c>
      <c r="O333" s="122">
        <v>0.03</v>
      </c>
      <c r="P333" s="50">
        <v>1014.96</v>
      </c>
      <c r="Q333" s="50">
        <v>34847.049999999996</v>
      </c>
      <c r="R333" s="101">
        <v>3.5000000000000003E-2</v>
      </c>
      <c r="S333" s="50">
        <v>1219.6400000000001</v>
      </c>
      <c r="T333" s="50">
        <v>36066.689999999995</v>
      </c>
    </row>
    <row r="334" spans="1:20" ht="15.75" x14ac:dyDescent="0.25">
      <c r="A334" s="45"/>
      <c r="B334" s="46">
        <v>1</v>
      </c>
      <c r="C334" s="47">
        <v>4</v>
      </c>
      <c r="D334" s="47">
        <v>3</v>
      </c>
      <c r="E334" s="48">
        <v>7</v>
      </c>
      <c r="F334" s="48">
        <v>1</v>
      </c>
      <c r="G334" s="42">
        <v>3</v>
      </c>
      <c r="H334" s="42">
        <v>4</v>
      </c>
      <c r="I334" s="42"/>
      <c r="J334" s="49" t="s">
        <v>309</v>
      </c>
      <c r="K334" s="50">
        <v>43830.05</v>
      </c>
      <c r="L334" s="50">
        <v>7305</v>
      </c>
      <c r="M334" s="50">
        <v>14610</v>
      </c>
      <c r="N334" s="50">
        <v>65745.05</v>
      </c>
      <c r="O334" s="122">
        <v>0.03</v>
      </c>
      <c r="P334" s="50">
        <v>1972.35</v>
      </c>
      <c r="Q334" s="50">
        <v>67717.400000000009</v>
      </c>
      <c r="R334" s="101">
        <v>3.5000000000000003E-2</v>
      </c>
      <c r="S334" s="50">
        <v>2370.1</v>
      </c>
      <c r="T334" s="50">
        <v>70087.500000000015</v>
      </c>
    </row>
    <row r="335" spans="1:20" ht="15.75" x14ac:dyDescent="0.25">
      <c r="A335" s="45"/>
      <c r="B335" s="39">
        <v>1</v>
      </c>
      <c r="C335" s="40">
        <v>4</v>
      </c>
      <c r="D335" s="40">
        <v>3</v>
      </c>
      <c r="E335" s="41">
        <v>7</v>
      </c>
      <c r="F335" s="41">
        <v>1</v>
      </c>
      <c r="G335" s="55">
        <v>4</v>
      </c>
      <c r="H335" s="42"/>
      <c r="I335" s="42"/>
      <c r="J335" s="43" t="s">
        <v>311</v>
      </c>
      <c r="K335" s="72">
        <v>0</v>
      </c>
      <c r="L335" s="72">
        <v>0</v>
      </c>
      <c r="M335" s="72">
        <v>0</v>
      </c>
      <c r="N335" s="72">
        <v>0</v>
      </c>
      <c r="O335" s="122">
        <v>0.03</v>
      </c>
      <c r="P335" s="86">
        <v>0</v>
      </c>
      <c r="Q335" s="72">
        <v>0</v>
      </c>
      <c r="R335" s="101">
        <v>3.5000000000000003E-2</v>
      </c>
      <c r="S335" s="86">
        <v>0</v>
      </c>
      <c r="T335" s="72">
        <v>0</v>
      </c>
    </row>
    <row r="336" spans="1:20" ht="25.5" x14ac:dyDescent="0.25">
      <c r="A336" s="45"/>
      <c r="B336" s="39">
        <v>1</v>
      </c>
      <c r="C336" s="40">
        <v>4</v>
      </c>
      <c r="D336" s="40">
        <v>3</v>
      </c>
      <c r="E336" s="41">
        <v>7</v>
      </c>
      <c r="F336" s="41">
        <v>1</v>
      </c>
      <c r="G336" s="55">
        <v>5</v>
      </c>
      <c r="H336" s="42"/>
      <c r="I336" s="42"/>
      <c r="J336" s="57" t="s">
        <v>312</v>
      </c>
      <c r="K336" s="72">
        <v>3039.9</v>
      </c>
      <c r="L336" s="72">
        <v>0</v>
      </c>
      <c r="M336" s="72">
        <v>0</v>
      </c>
      <c r="N336" s="72">
        <v>3039.9</v>
      </c>
      <c r="O336" s="122">
        <v>0.03</v>
      </c>
      <c r="P336" s="86">
        <v>91.19</v>
      </c>
      <c r="Q336" s="72">
        <v>3131.09</v>
      </c>
      <c r="R336" s="101">
        <v>3.5000000000000003E-2</v>
      </c>
      <c r="S336" s="86">
        <v>109.58</v>
      </c>
      <c r="T336" s="72">
        <v>3240.67</v>
      </c>
    </row>
    <row r="337" spans="1:20" ht="15.75" x14ac:dyDescent="0.25">
      <c r="A337" s="45"/>
      <c r="B337" s="39">
        <v>1</v>
      </c>
      <c r="C337" s="40">
        <v>4</v>
      </c>
      <c r="D337" s="40">
        <v>3</v>
      </c>
      <c r="E337" s="41">
        <v>7</v>
      </c>
      <c r="F337" s="41">
        <v>1</v>
      </c>
      <c r="G337" s="55">
        <v>6</v>
      </c>
      <c r="H337" s="42"/>
      <c r="I337" s="42"/>
      <c r="J337" s="43" t="s">
        <v>313</v>
      </c>
      <c r="K337" s="72">
        <v>0</v>
      </c>
      <c r="L337" s="72">
        <v>0</v>
      </c>
      <c r="M337" s="72">
        <v>0</v>
      </c>
      <c r="N337" s="72">
        <v>0</v>
      </c>
      <c r="O337" s="104"/>
      <c r="P337" s="72">
        <v>0</v>
      </c>
      <c r="Q337" s="72">
        <v>0</v>
      </c>
      <c r="R337" s="104"/>
      <c r="S337" s="72">
        <v>0</v>
      </c>
      <c r="T337" s="72">
        <v>0</v>
      </c>
    </row>
    <row r="338" spans="1:20" ht="15.75" x14ac:dyDescent="0.25">
      <c r="A338" s="45"/>
      <c r="B338" s="46">
        <v>1</v>
      </c>
      <c r="C338" s="47">
        <v>4</v>
      </c>
      <c r="D338" s="47">
        <v>3</v>
      </c>
      <c r="E338" s="48">
        <v>7</v>
      </c>
      <c r="F338" s="48">
        <v>1</v>
      </c>
      <c r="G338" s="42">
        <v>6</v>
      </c>
      <c r="H338" s="42">
        <v>1</v>
      </c>
      <c r="I338" s="42"/>
      <c r="J338" s="49" t="s">
        <v>314</v>
      </c>
      <c r="K338" s="50">
        <v>0</v>
      </c>
      <c r="L338" s="50">
        <v>0</v>
      </c>
      <c r="M338" s="50">
        <v>0</v>
      </c>
      <c r="N338" s="50">
        <v>0</v>
      </c>
      <c r="O338" s="122">
        <v>0.03</v>
      </c>
      <c r="P338" s="50">
        <v>0</v>
      </c>
      <c r="Q338" s="50">
        <v>0</v>
      </c>
      <c r="R338" s="101">
        <v>3.5000000000000003E-2</v>
      </c>
      <c r="S338" s="50">
        <v>0</v>
      </c>
      <c r="T338" s="50">
        <v>0</v>
      </c>
    </row>
    <row r="339" spans="1:20" ht="15.75" x14ac:dyDescent="0.25">
      <c r="A339" s="45"/>
      <c r="B339" s="46">
        <v>1</v>
      </c>
      <c r="C339" s="47">
        <v>4</v>
      </c>
      <c r="D339" s="47">
        <v>3</v>
      </c>
      <c r="E339" s="48">
        <v>7</v>
      </c>
      <c r="F339" s="48">
        <v>1</v>
      </c>
      <c r="G339" s="42">
        <v>6</v>
      </c>
      <c r="H339" s="42">
        <v>2</v>
      </c>
      <c r="I339" s="42"/>
      <c r="J339" s="49" t="s">
        <v>315</v>
      </c>
      <c r="K339" s="50">
        <v>0</v>
      </c>
      <c r="L339" s="50">
        <v>0</v>
      </c>
      <c r="M339" s="50">
        <v>0</v>
      </c>
      <c r="N339" s="50">
        <v>0</v>
      </c>
      <c r="O339" s="122">
        <v>0.03</v>
      </c>
      <c r="P339" s="50">
        <v>0</v>
      </c>
      <c r="Q339" s="50">
        <v>0</v>
      </c>
      <c r="R339" s="101">
        <v>3.5000000000000003E-2</v>
      </c>
      <c r="S339" s="50">
        <v>0</v>
      </c>
      <c r="T339" s="50">
        <v>0</v>
      </c>
    </row>
    <row r="340" spans="1:20" ht="15.75" x14ac:dyDescent="0.25">
      <c r="A340" s="45"/>
      <c r="B340" s="39">
        <v>1</v>
      </c>
      <c r="C340" s="40">
        <v>4</v>
      </c>
      <c r="D340" s="40">
        <v>3</v>
      </c>
      <c r="E340" s="41">
        <v>7</v>
      </c>
      <c r="F340" s="41">
        <v>1</v>
      </c>
      <c r="G340" s="55">
        <v>7</v>
      </c>
      <c r="H340" s="42"/>
      <c r="I340" s="42"/>
      <c r="J340" s="43" t="s">
        <v>316</v>
      </c>
      <c r="K340" s="72">
        <v>0</v>
      </c>
      <c r="L340" s="72">
        <v>0</v>
      </c>
      <c r="M340" s="72">
        <v>0</v>
      </c>
      <c r="N340" s="72">
        <v>0</v>
      </c>
      <c r="O340" s="122">
        <v>0.03</v>
      </c>
      <c r="P340" s="86">
        <v>0</v>
      </c>
      <c r="Q340" s="72">
        <v>0</v>
      </c>
      <c r="R340" s="101">
        <v>3.5000000000000003E-2</v>
      </c>
      <c r="S340" s="86">
        <v>0</v>
      </c>
      <c r="T340" s="72">
        <v>0</v>
      </c>
    </row>
    <row r="341" spans="1:20" ht="15.75" x14ac:dyDescent="0.25">
      <c r="A341" s="54">
        <v>2</v>
      </c>
      <c r="B341" s="39">
        <v>1</v>
      </c>
      <c r="C341" s="40">
        <v>4</v>
      </c>
      <c r="D341" s="40">
        <v>3</v>
      </c>
      <c r="E341" s="41">
        <v>7</v>
      </c>
      <c r="F341" s="41">
        <v>2</v>
      </c>
      <c r="G341" s="42"/>
      <c r="H341" s="42"/>
      <c r="I341" s="42"/>
      <c r="J341" s="43" t="s">
        <v>180</v>
      </c>
      <c r="K341" s="72">
        <v>0</v>
      </c>
      <c r="L341" s="72">
        <v>0</v>
      </c>
      <c r="M341" s="72">
        <v>0</v>
      </c>
      <c r="N341" s="72">
        <v>0</v>
      </c>
      <c r="O341" s="104"/>
      <c r="P341" s="72">
        <v>0</v>
      </c>
      <c r="Q341" s="72">
        <v>0</v>
      </c>
      <c r="R341" s="104"/>
      <c r="S341" s="72">
        <v>0</v>
      </c>
      <c r="T341" s="72">
        <v>0</v>
      </c>
    </row>
    <row r="342" spans="1:20" ht="25.5" customHeight="1" x14ac:dyDescent="0.25">
      <c r="A342" s="45"/>
      <c r="B342" s="39">
        <v>1</v>
      </c>
      <c r="C342" s="40">
        <v>4</v>
      </c>
      <c r="D342" s="40">
        <v>3</v>
      </c>
      <c r="E342" s="41">
        <v>7</v>
      </c>
      <c r="F342" s="41">
        <v>2</v>
      </c>
      <c r="G342" s="55">
        <v>1</v>
      </c>
      <c r="H342" s="42"/>
      <c r="I342" s="42"/>
      <c r="J342" s="57" t="s">
        <v>1250</v>
      </c>
      <c r="K342" s="72">
        <v>0</v>
      </c>
      <c r="L342" s="72">
        <v>0</v>
      </c>
      <c r="M342" s="72">
        <v>0</v>
      </c>
      <c r="N342" s="72">
        <v>0</v>
      </c>
      <c r="O342" s="122">
        <v>0.03</v>
      </c>
      <c r="P342" s="86">
        <v>0</v>
      </c>
      <c r="Q342" s="72">
        <v>0</v>
      </c>
      <c r="R342" s="101">
        <v>3.5000000000000003E-2</v>
      </c>
      <c r="S342" s="86">
        <v>0</v>
      </c>
      <c r="T342" s="72">
        <v>0</v>
      </c>
    </row>
    <row r="343" spans="1:20" ht="15.75" x14ac:dyDescent="0.25">
      <c r="A343" s="45"/>
      <c r="B343" s="39">
        <v>1</v>
      </c>
      <c r="C343" s="40">
        <v>4</v>
      </c>
      <c r="D343" s="40">
        <v>3</v>
      </c>
      <c r="E343" s="41">
        <v>7</v>
      </c>
      <c r="F343" s="41">
        <v>2</v>
      </c>
      <c r="G343" s="55">
        <v>2</v>
      </c>
      <c r="H343" s="42"/>
      <c r="I343" s="42"/>
      <c r="J343" s="43" t="s">
        <v>317</v>
      </c>
      <c r="K343" s="72">
        <v>0</v>
      </c>
      <c r="L343" s="72">
        <v>0</v>
      </c>
      <c r="M343" s="72">
        <v>0</v>
      </c>
      <c r="N343" s="72">
        <v>0</v>
      </c>
      <c r="O343" s="122">
        <v>0.03</v>
      </c>
      <c r="P343" s="86">
        <v>0</v>
      </c>
      <c r="Q343" s="72">
        <v>0</v>
      </c>
      <c r="R343" s="101">
        <v>3.5000000000000003E-2</v>
      </c>
      <c r="S343" s="86">
        <v>0</v>
      </c>
      <c r="T343" s="72">
        <v>0</v>
      </c>
    </row>
    <row r="344" spans="1:20" ht="15.75" x14ac:dyDescent="0.25">
      <c r="A344" s="45"/>
      <c r="B344" s="39">
        <v>1</v>
      </c>
      <c r="C344" s="40">
        <v>4</v>
      </c>
      <c r="D344" s="40">
        <v>3</v>
      </c>
      <c r="E344" s="41">
        <v>7</v>
      </c>
      <c r="F344" s="41">
        <v>2</v>
      </c>
      <c r="G344" s="55">
        <v>3</v>
      </c>
      <c r="H344" s="42"/>
      <c r="I344" s="42"/>
      <c r="J344" s="43" t="s">
        <v>318</v>
      </c>
      <c r="K344" s="86">
        <v>0</v>
      </c>
      <c r="L344" s="86">
        <v>0</v>
      </c>
      <c r="M344" s="72">
        <v>0</v>
      </c>
      <c r="N344" s="72">
        <v>0</v>
      </c>
      <c r="O344" s="122">
        <v>0.03</v>
      </c>
      <c r="P344" s="86">
        <v>0</v>
      </c>
      <c r="Q344" s="72">
        <v>0</v>
      </c>
      <c r="R344" s="101">
        <v>3.5000000000000003E-2</v>
      </c>
      <c r="S344" s="86">
        <v>0</v>
      </c>
      <c r="T344" s="72">
        <v>0</v>
      </c>
    </row>
    <row r="345" spans="1:20" ht="15.75" x14ac:dyDescent="0.25">
      <c r="A345" s="45"/>
      <c r="B345" s="39">
        <v>1</v>
      </c>
      <c r="C345" s="40">
        <v>4</v>
      </c>
      <c r="D345" s="40">
        <v>3</v>
      </c>
      <c r="E345" s="41">
        <v>7</v>
      </c>
      <c r="F345" s="41">
        <v>2</v>
      </c>
      <c r="G345" s="55">
        <v>4</v>
      </c>
      <c r="H345" s="42"/>
      <c r="I345" s="42"/>
      <c r="J345" s="43" t="s">
        <v>319</v>
      </c>
      <c r="K345" s="72">
        <v>0</v>
      </c>
      <c r="L345" s="72">
        <v>0</v>
      </c>
      <c r="M345" s="72">
        <v>0</v>
      </c>
      <c r="N345" s="72">
        <v>0</v>
      </c>
      <c r="O345" s="104"/>
      <c r="P345" s="72">
        <v>0</v>
      </c>
      <c r="Q345" s="72">
        <v>0</v>
      </c>
      <c r="R345" s="104"/>
      <c r="S345" s="72">
        <v>0</v>
      </c>
      <c r="T345" s="72">
        <v>0</v>
      </c>
    </row>
    <row r="346" spans="1:20" ht="15.75" x14ac:dyDescent="0.25">
      <c r="A346" s="45"/>
      <c r="B346" s="46">
        <v>1</v>
      </c>
      <c r="C346" s="47">
        <v>4</v>
      </c>
      <c r="D346" s="47">
        <v>3</v>
      </c>
      <c r="E346" s="48">
        <v>7</v>
      </c>
      <c r="F346" s="48">
        <v>2</v>
      </c>
      <c r="G346" s="42">
        <v>4</v>
      </c>
      <c r="H346" s="42">
        <v>1</v>
      </c>
      <c r="I346" s="42"/>
      <c r="J346" s="49" t="s">
        <v>320</v>
      </c>
      <c r="K346" s="50">
        <v>0</v>
      </c>
      <c r="L346" s="50">
        <v>0</v>
      </c>
      <c r="M346" s="50">
        <v>0</v>
      </c>
      <c r="N346" s="50">
        <v>0</v>
      </c>
      <c r="O346" s="122">
        <v>0.03</v>
      </c>
      <c r="P346" s="50">
        <v>0</v>
      </c>
      <c r="Q346" s="50">
        <v>0</v>
      </c>
      <c r="R346" s="101">
        <v>3.5000000000000003E-2</v>
      </c>
      <c r="S346" s="50">
        <v>0</v>
      </c>
      <c r="T346" s="50">
        <v>0</v>
      </c>
    </row>
    <row r="347" spans="1:20" ht="15.75" x14ac:dyDescent="0.25">
      <c r="A347" s="45"/>
      <c r="B347" s="46">
        <v>1</v>
      </c>
      <c r="C347" s="47">
        <v>4</v>
      </c>
      <c r="D347" s="47">
        <v>3</v>
      </c>
      <c r="E347" s="48">
        <v>7</v>
      </c>
      <c r="F347" s="48">
        <v>2</v>
      </c>
      <c r="G347" s="42">
        <v>4</v>
      </c>
      <c r="H347" s="42">
        <v>2</v>
      </c>
      <c r="I347" s="42"/>
      <c r="J347" s="49" t="s">
        <v>321</v>
      </c>
      <c r="K347" s="50">
        <v>0</v>
      </c>
      <c r="L347" s="50">
        <v>0</v>
      </c>
      <c r="M347" s="50">
        <v>0</v>
      </c>
      <c r="N347" s="50">
        <v>0</v>
      </c>
      <c r="O347" s="122">
        <v>0.03</v>
      </c>
      <c r="P347" s="50">
        <v>0</v>
      </c>
      <c r="Q347" s="50">
        <v>0</v>
      </c>
      <c r="R347" s="101">
        <v>3.5000000000000003E-2</v>
      </c>
      <c r="S347" s="50">
        <v>0</v>
      </c>
      <c r="T347" s="50">
        <v>0</v>
      </c>
    </row>
    <row r="348" spans="1:20" ht="15.75" x14ac:dyDescent="0.25">
      <c r="A348" s="45"/>
      <c r="B348" s="39">
        <v>1</v>
      </c>
      <c r="C348" s="40">
        <v>4</v>
      </c>
      <c r="D348" s="40">
        <v>3</v>
      </c>
      <c r="E348" s="41">
        <v>7</v>
      </c>
      <c r="F348" s="41">
        <v>2</v>
      </c>
      <c r="G348" s="55">
        <v>5</v>
      </c>
      <c r="H348" s="42"/>
      <c r="I348" s="42"/>
      <c r="J348" s="43" t="s">
        <v>322</v>
      </c>
      <c r="K348" s="72">
        <v>0</v>
      </c>
      <c r="L348" s="72">
        <v>0</v>
      </c>
      <c r="M348" s="72">
        <v>0</v>
      </c>
      <c r="N348" s="72">
        <v>0</v>
      </c>
      <c r="O348" s="104"/>
      <c r="P348" s="72">
        <v>0</v>
      </c>
      <c r="Q348" s="72">
        <v>0</v>
      </c>
      <c r="R348" s="104"/>
      <c r="S348" s="72">
        <v>0</v>
      </c>
      <c r="T348" s="72">
        <v>0</v>
      </c>
    </row>
    <row r="349" spans="1:20" ht="15.75" x14ac:dyDescent="0.25">
      <c r="A349" s="45"/>
      <c r="B349" s="46">
        <v>1</v>
      </c>
      <c r="C349" s="47">
        <v>4</v>
      </c>
      <c r="D349" s="47">
        <v>3</v>
      </c>
      <c r="E349" s="48">
        <v>7</v>
      </c>
      <c r="F349" s="48">
        <v>2</v>
      </c>
      <c r="G349" s="42">
        <v>5</v>
      </c>
      <c r="H349" s="42">
        <v>1</v>
      </c>
      <c r="I349" s="42"/>
      <c r="J349" s="49" t="s">
        <v>323</v>
      </c>
      <c r="K349" s="50">
        <v>0</v>
      </c>
      <c r="L349" s="50">
        <v>0</v>
      </c>
      <c r="M349" s="50">
        <v>0</v>
      </c>
      <c r="N349" s="50">
        <v>0</v>
      </c>
      <c r="O349" s="122">
        <v>0.03</v>
      </c>
      <c r="P349" s="50">
        <v>0</v>
      </c>
      <c r="Q349" s="50">
        <v>0</v>
      </c>
      <c r="R349" s="101">
        <v>3.5000000000000003E-2</v>
      </c>
      <c r="S349" s="50">
        <v>0</v>
      </c>
      <c r="T349" s="50">
        <v>0</v>
      </c>
    </row>
    <row r="350" spans="1:20" ht="29.25" customHeight="1" x14ac:dyDescent="0.25">
      <c r="A350" s="45"/>
      <c r="B350" s="39">
        <v>1</v>
      </c>
      <c r="C350" s="40">
        <v>4</v>
      </c>
      <c r="D350" s="40">
        <v>3</v>
      </c>
      <c r="E350" s="41">
        <v>7</v>
      </c>
      <c r="F350" s="41">
        <v>2</v>
      </c>
      <c r="G350" s="55">
        <v>6</v>
      </c>
      <c r="H350" s="42"/>
      <c r="I350" s="42"/>
      <c r="J350" s="57" t="s">
        <v>324</v>
      </c>
      <c r="K350" s="72">
        <v>0</v>
      </c>
      <c r="L350" s="72">
        <v>0</v>
      </c>
      <c r="M350" s="72">
        <v>0</v>
      </c>
      <c r="N350" s="72">
        <v>0</v>
      </c>
      <c r="O350" s="104"/>
      <c r="P350" s="72">
        <v>0</v>
      </c>
      <c r="Q350" s="72">
        <v>0</v>
      </c>
      <c r="R350" s="104"/>
      <c r="S350" s="72">
        <v>0</v>
      </c>
      <c r="T350" s="72">
        <v>0</v>
      </c>
    </row>
    <row r="351" spans="1:20" ht="15.75" x14ac:dyDescent="0.25">
      <c r="A351" s="45"/>
      <c r="B351" s="46">
        <v>1</v>
      </c>
      <c r="C351" s="47">
        <v>4</v>
      </c>
      <c r="D351" s="47">
        <v>3</v>
      </c>
      <c r="E351" s="48">
        <v>7</v>
      </c>
      <c r="F351" s="48">
        <v>2</v>
      </c>
      <c r="G351" s="42">
        <v>6</v>
      </c>
      <c r="H351" s="42">
        <v>1</v>
      </c>
      <c r="I351" s="42"/>
      <c r="J351" s="49" t="s">
        <v>325</v>
      </c>
      <c r="K351" s="50">
        <v>0</v>
      </c>
      <c r="L351" s="50">
        <v>0</v>
      </c>
      <c r="M351" s="50">
        <v>0</v>
      </c>
      <c r="N351" s="50">
        <v>0</v>
      </c>
      <c r="O351" s="122">
        <v>0.03</v>
      </c>
      <c r="P351" s="50">
        <v>0</v>
      </c>
      <c r="Q351" s="50">
        <v>0</v>
      </c>
      <c r="R351" s="101">
        <v>3.5000000000000003E-2</v>
      </c>
      <c r="S351" s="50">
        <v>0</v>
      </c>
      <c r="T351" s="50">
        <v>0</v>
      </c>
    </row>
    <row r="352" spans="1:20" ht="15.75" x14ac:dyDescent="0.25">
      <c r="A352" s="51">
        <v>4</v>
      </c>
      <c r="B352" s="32">
        <v>1</v>
      </c>
      <c r="C352" s="33">
        <v>4</v>
      </c>
      <c r="D352" s="33">
        <v>4</v>
      </c>
      <c r="E352" s="34"/>
      <c r="F352" s="64"/>
      <c r="G352" s="64"/>
      <c r="H352" s="64"/>
      <c r="I352" s="64"/>
      <c r="J352" s="67" t="s">
        <v>326</v>
      </c>
      <c r="K352" s="66">
        <v>430788.56000000017</v>
      </c>
      <c r="L352" s="66">
        <v>58695.798888888879</v>
      </c>
      <c r="M352" s="66">
        <v>93388.556000000011</v>
      </c>
      <c r="N352" s="66">
        <v>582872.91488888895</v>
      </c>
      <c r="O352" s="102"/>
      <c r="P352" s="66">
        <v>17485.679999999997</v>
      </c>
      <c r="Q352" s="66">
        <v>600358.59488888877</v>
      </c>
      <c r="R352" s="102"/>
      <c r="S352" s="66">
        <v>21012.110000000004</v>
      </c>
      <c r="T352" s="66">
        <v>621370.70488888898</v>
      </c>
    </row>
    <row r="353" spans="1:20" ht="42" customHeight="1" x14ac:dyDescent="0.25">
      <c r="A353" s="123" t="s">
        <v>10</v>
      </c>
      <c r="B353" s="124">
        <v>1</v>
      </c>
      <c r="C353" s="125">
        <v>4</v>
      </c>
      <c r="D353" s="125">
        <v>4</v>
      </c>
      <c r="E353" s="126">
        <v>1</v>
      </c>
      <c r="F353" s="127"/>
      <c r="G353" s="127"/>
      <c r="H353" s="127"/>
      <c r="I353" s="127"/>
      <c r="J353" s="147" t="s">
        <v>327</v>
      </c>
      <c r="K353" s="144">
        <v>1791.52</v>
      </c>
      <c r="L353" s="144">
        <v>597.15</v>
      </c>
      <c r="M353" s="144">
        <v>1198</v>
      </c>
      <c r="N353" s="144">
        <v>3586.6699999999996</v>
      </c>
      <c r="O353" s="137"/>
      <c r="P353" s="144">
        <v>107.58999999999999</v>
      </c>
      <c r="Q353" s="144">
        <v>3694.2599999999998</v>
      </c>
      <c r="R353" s="137"/>
      <c r="S353" s="144">
        <v>129.29</v>
      </c>
      <c r="T353" s="144">
        <v>3823.5499999999997</v>
      </c>
    </row>
    <row r="354" spans="1:20" ht="30" customHeight="1" x14ac:dyDescent="0.25">
      <c r="A354" s="75">
        <v>1</v>
      </c>
      <c r="B354" s="39">
        <v>1</v>
      </c>
      <c r="C354" s="40">
        <v>4</v>
      </c>
      <c r="D354" s="40">
        <v>4</v>
      </c>
      <c r="E354" s="41">
        <v>1</v>
      </c>
      <c r="F354" s="55">
        <v>1</v>
      </c>
      <c r="G354" s="55"/>
      <c r="H354" s="55"/>
      <c r="I354" s="55"/>
      <c r="J354" s="57" t="s">
        <v>328</v>
      </c>
      <c r="K354" s="72">
        <v>1531.08</v>
      </c>
      <c r="L354" s="72">
        <v>510.34</v>
      </c>
      <c r="M354" s="72">
        <v>1024</v>
      </c>
      <c r="N354" s="72">
        <v>3065.4199999999996</v>
      </c>
      <c r="O354" s="104"/>
      <c r="P354" s="72">
        <v>91.96</v>
      </c>
      <c r="Q354" s="72">
        <v>3157.3799999999997</v>
      </c>
      <c r="R354" s="104"/>
      <c r="S354" s="72">
        <v>110.5</v>
      </c>
      <c r="T354" s="72">
        <v>3267.8799999999997</v>
      </c>
    </row>
    <row r="355" spans="1:20" ht="15.75" x14ac:dyDescent="0.25">
      <c r="A355" s="76"/>
      <c r="B355" s="39">
        <v>1</v>
      </c>
      <c r="C355" s="40">
        <v>4</v>
      </c>
      <c r="D355" s="40">
        <v>4</v>
      </c>
      <c r="E355" s="41">
        <v>1</v>
      </c>
      <c r="F355" s="55">
        <v>1</v>
      </c>
      <c r="G355" s="55">
        <v>1</v>
      </c>
      <c r="H355" s="55"/>
      <c r="I355" s="55"/>
      <c r="J355" s="43" t="s">
        <v>329</v>
      </c>
      <c r="K355" s="72">
        <v>1222.06</v>
      </c>
      <c r="L355" s="72">
        <v>407.34</v>
      </c>
      <c r="M355" s="72">
        <v>814</v>
      </c>
      <c r="N355" s="72">
        <v>2443.3999999999996</v>
      </c>
      <c r="O355" s="104"/>
      <c r="P355" s="72">
        <v>73.3</v>
      </c>
      <c r="Q355" s="72">
        <v>2516.6999999999998</v>
      </c>
      <c r="R355" s="104"/>
      <c r="S355" s="72">
        <v>88.08</v>
      </c>
      <c r="T355" s="72">
        <v>2604.7799999999997</v>
      </c>
    </row>
    <row r="356" spans="1:20" ht="15.75" x14ac:dyDescent="0.25">
      <c r="A356" s="76"/>
      <c r="B356" s="46">
        <v>1</v>
      </c>
      <c r="C356" s="47">
        <v>4</v>
      </c>
      <c r="D356" s="47">
        <v>4</v>
      </c>
      <c r="E356" s="48">
        <v>1</v>
      </c>
      <c r="F356" s="42">
        <v>1</v>
      </c>
      <c r="G356" s="42">
        <v>1</v>
      </c>
      <c r="H356" s="42">
        <v>1</v>
      </c>
      <c r="I356" s="42"/>
      <c r="J356" s="49" t="s">
        <v>330</v>
      </c>
      <c r="K356" s="50">
        <v>0</v>
      </c>
      <c r="L356" s="50">
        <v>0</v>
      </c>
      <c r="M356" s="50">
        <v>0</v>
      </c>
      <c r="N356" s="50">
        <v>0</v>
      </c>
      <c r="O356" s="122">
        <v>0.03</v>
      </c>
      <c r="P356" s="50">
        <v>0</v>
      </c>
      <c r="Q356" s="50">
        <v>0</v>
      </c>
      <c r="R356" s="101">
        <v>3.5000000000000003E-2</v>
      </c>
      <c r="S356" s="50">
        <v>0</v>
      </c>
      <c r="T356" s="50">
        <v>0</v>
      </c>
    </row>
    <row r="357" spans="1:20" ht="15.75" x14ac:dyDescent="0.25">
      <c r="A357" s="76"/>
      <c r="B357" s="46">
        <v>1</v>
      </c>
      <c r="C357" s="47">
        <v>4</v>
      </c>
      <c r="D357" s="47">
        <v>4</v>
      </c>
      <c r="E357" s="48">
        <v>1</v>
      </c>
      <c r="F357" s="42">
        <v>1</v>
      </c>
      <c r="G357" s="42">
        <v>1</v>
      </c>
      <c r="H357" s="42">
        <v>2</v>
      </c>
      <c r="I357" s="42"/>
      <c r="J357" s="49" t="s">
        <v>331</v>
      </c>
      <c r="K357" s="50">
        <v>1222.06</v>
      </c>
      <c r="L357" s="50">
        <v>407.34</v>
      </c>
      <c r="M357" s="50">
        <v>814</v>
      </c>
      <c r="N357" s="50">
        <v>2443.3999999999996</v>
      </c>
      <c r="O357" s="122">
        <v>0.03</v>
      </c>
      <c r="P357" s="50">
        <v>73.3</v>
      </c>
      <c r="Q357" s="50">
        <v>2516.6999999999998</v>
      </c>
      <c r="R357" s="101">
        <v>3.5000000000000003E-2</v>
      </c>
      <c r="S357" s="50">
        <v>88.08</v>
      </c>
      <c r="T357" s="50">
        <v>2604.7799999999997</v>
      </c>
    </row>
    <row r="358" spans="1:20" ht="15.75" x14ac:dyDescent="0.25">
      <c r="A358" s="76"/>
      <c r="B358" s="46">
        <v>1</v>
      </c>
      <c r="C358" s="47">
        <v>4</v>
      </c>
      <c r="D358" s="47">
        <v>4</v>
      </c>
      <c r="E358" s="48">
        <v>1</v>
      </c>
      <c r="F358" s="42">
        <v>1</v>
      </c>
      <c r="G358" s="42">
        <v>1</v>
      </c>
      <c r="H358" s="42">
        <v>3</v>
      </c>
      <c r="I358" s="42"/>
      <c r="J358" s="49" t="s">
        <v>332</v>
      </c>
      <c r="K358" s="50">
        <v>0</v>
      </c>
      <c r="L358" s="50">
        <v>0</v>
      </c>
      <c r="M358" s="50">
        <v>0</v>
      </c>
      <c r="N358" s="50">
        <v>0</v>
      </c>
      <c r="O358" s="122">
        <v>0.03</v>
      </c>
      <c r="P358" s="50">
        <v>0</v>
      </c>
      <c r="Q358" s="50">
        <v>0</v>
      </c>
      <c r="R358" s="101">
        <v>3.5000000000000003E-2</v>
      </c>
      <c r="S358" s="50">
        <v>0</v>
      </c>
      <c r="T358" s="50">
        <v>0</v>
      </c>
    </row>
    <row r="359" spans="1:20" ht="15.75" x14ac:dyDescent="0.25">
      <c r="A359" s="76"/>
      <c r="B359" s="46">
        <v>1</v>
      </c>
      <c r="C359" s="47">
        <v>4</v>
      </c>
      <c r="D359" s="47">
        <v>4</v>
      </c>
      <c r="E359" s="48">
        <v>1</v>
      </c>
      <c r="F359" s="42">
        <v>1</v>
      </c>
      <c r="G359" s="42">
        <v>1</v>
      </c>
      <c r="H359" s="42">
        <v>4</v>
      </c>
      <c r="I359" s="42"/>
      <c r="J359" s="49" t="s">
        <v>70</v>
      </c>
      <c r="K359" s="50">
        <v>0</v>
      </c>
      <c r="L359" s="50">
        <v>0</v>
      </c>
      <c r="M359" s="50">
        <v>0</v>
      </c>
      <c r="N359" s="50">
        <v>0</v>
      </c>
      <c r="O359" s="122">
        <v>0.03</v>
      </c>
      <c r="P359" s="50">
        <v>0</v>
      </c>
      <c r="Q359" s="50">
        <v>0</v>
      </c>
      <c r="R359" s="101">
        <v>3.5000000000000003E-2</v>
      </c>
      <c r="S359" s="50">
        <v>0</v>
      </c>
      <c r="T359" s="50">
        <v>0</v>
      </c>
    </row>
    <row r="360" spans="1:20" ht="15.75" x14ac:dyDescent="0.25">
      <c r="A360" s="76"/>
      <c r="B360" s="46">
        <v>1</v>
      </c>
      <c r="C360" s="47">
        <v>4</v>
      </c>
      <c r="D360" s="47">
        <v>4</v>
      </c>
      <c r="E360" s="48">
        <v>1</v>
      </c>
      <c r="F360" s="42">
        <v>1</v>
      </c>
      <c r="G360" s="42">
        <v>1</v>
      </c>
      <c r="H360" s="42">
        <v>5</v>
      </c>
      <c r="I360" s="42"/>
      <c r="J360" s="49" t="s">
        <v>333</v>
      </c>
      <c r="K360" s="50">
        <v>0</v>
      </c>
      <c r="L360" s="50">
        <v>0</v>
      </c>
      <c r="M360" s="50">
        <v>0</v>
      </c>
      <c r="N360" s="50">
        <v>0</v>
      </c>
      <c r="O360" s="122">
        <v>0.03</v>
      </c>
      <c r="P360" s="50">
        <v>0</v>
      </c>
      <c r="Q360" s="50">
        <v>0</v>
      </c>
      <c r="R360" s="101">
        <v>3.5000000000000003E-2</v>
      </c>
      <c r="S360" s="50">
        <v>0</v>
      </c>
      <c r="T360" s="50">
        <v>0</v>
      </c>
    </row>
    <row r="361" spans="1:20" ht="15.75" x14ac:dyDescent="0.25">
      <c r="A361" s="76"/>
      <c r="B361" s="46">
        <v>1</v>
      </c>
      <c r="C361" s="47">
        <v>4</v>
      </c>
      <c r="D361" s="47">
        <v>4</v>
      </c>
      <c r="E361" s="48">
        <v>1</v>
      </c>
      <c r="F361" s="42">
        <v>1</v>
      </c>
      <c r="G361" s="42">
        <v>1</v>
      </c>
      <c r="H361" s="42">
        <v>6</v>
      </c>
      <c r="I361" s="42"/>
      <c r="J361" s="49" t="s">
        <v>334</v>
      </c>
      <c r="K361" s="50">
        <v>0</v>
      </c>
      <c r="L361" s="50">
        <v>0</v>
      </c>
      <c r="M361" s="50">
        <v>0</v>
      </c>
      <c r="N361" s="50">
        <v>0</v>
      </c>
      <c r="O361" s="122">
        <v>0.03</v>
      </c>
      <c r="P361" s="50">
        <v>0</v>
      </c>
      <c r="Q361" s="50">
        <v>0</v>
      </c>
      <c r="R361" s="101">
        <v>3.5000000000000003E-2</v>
      </c>
      <c r="S361" s="50">
        <v>0</v>
      </c>
      <c r="T361" s="50">
        <v>0</v>
      </c>
    </row>
    <row r="362" spans="1:20" ht="15.75" x14ac:dyDescent="0.25">
      <c r="A362" s="76"/>
      <c r="B362" s="46">
        <v>1</v>
      </c>
      <c r="C362" s="47">
        <v>4</v>
      </c>
      <c r="D362" s="47">
        <v>4</v>
      </c>
      <c r="E362" s="48">
        <v>1</v>
      </c>
      <c r="F362" s="42">
        <v>1</v>
      </c>
      <c r="G362" s="42">
        <v>1</v>
      </c>
      <c r="H362" s="42">
        <v>7</v>
      </c>
      <c r="I362" s="42"/>
      <c r="J362" s="49" t="s">
        <v>335</v>
      </c>
      <c r="K362" s="50">
        <v>0</v>
      </c>
      <c r="L362" s="50">
        <v>0</v>
      </c>
      <c r="M362" s="50">
        <v>0</v>
      </c>
      <c r="N362" s="50">
        <v>0</v>
      </c>
      <c r="O362" s="122">
        <v>0.03</v>
      </c>
      <c r="P362" s="50">
        <v>0</v>
      </c>
      <c r="Q362" s="50">
        <v>0</v>
      </c>
      <c r="R362" s="101">
        <v>3.5000000000000003E-2</v>
      </c>
      <c r="S362" s="50">
        <v>0</v>
      </c>
      <c r="T362" s="50">
        <v>0</v>
      </c>
    </row>
    <row r="363" spans="1:20" ht="15.75" x14ac:dyDescent="0.25">
      <c r="A363" s="76"/>
      <c r="B363" s="39">
        <v>1</v>
      </c>
      <c r="C363" s="40">
        <v>4</v>
      </c>
      <c r="D363" s="40">
        <v>4</v>
      </c>
      <c r="E363" s="41">
        <v>1</v>
      </c>
      <c r="F363" s="55">
        <v>1</v>
      </c>
      <c r="G363" s="55">
        <v>2</v>
      </c>
      <c r="H363" s="42"/>
      <c r="I363" s="42"/>
      <c r="J363" s="43" t="s">
        <v>336</v>
      </c>
      <c r="K363" s="72">
        <v>309.02</v>
      </c>
      <c r="L363" s="72">
        <v>103</v>
      </c>
      <c r="M363" s="72">
        <v>210</v>
      </c>
      <c r="N363" s="72">
        <v>622.02</v>
      </c>
      <c r="O363" s="104"/>
      <c r="P363" s="72">
        <v>18.66</v>
      </c>
      <c r="Q363" s="72">
        <v>640.67999999999995</v>
      </c>
      <c r="R363" s="104"/>
      <c r="S363" s="72">
        <v>22.42</v>
      </c>
      <c r="T363" s="72">
        <v>663.09999999999991</v>
      </c>
    </row>
    <row r="364" spans="1:20" ht="15.75" x14ac:dyDescent="0.25">
      <c r="A364" s="76"/>
      <c r="B364" s="46">
        <v>1</v>
      </c>
      <c r="C364" s="47">
        <v>4</v>
      </c>
      <c r="D364" s="47">
        <v>4</v>
      </c>
      <c r="E364" s="48">
        <v>1</v>
      </c>
      <c r="F364" s="42">
        <v>1</v>
      </c>
      <c r="G364" s="42">
        <v>2</v>
      </c>
      <c r="H364" s="42">
        <v>1</v>
      </c>
      <c r="I364" s="42"/>
      <c r="J364" s="49" t="s">
        <v>337</v>
      </c>
      <c r="K364" s="50">
        <v>309.02</v>
      </c>
      <c r="L364" s="50">
        <v>103</v>
      </c>
      <c r="M364" s="50">
        <v>210</v>
      </c>
      <c r="N364" s="50">
        <v>622.02</v>
      </c>
      <c r="O364" s="122">
        <v>0.03</v>
      </c>
      <c r="P364" s="50">
        <v>18.66</v>
      </c>
      <c r="Q364" s="50">
        <v>640.67999999999995</v>
      </c>
      <c r="R364" s="101">
        <v>3.5000000000000003E-2</v>
      </c>
      <c r="S364" s="50">
        <v>22.42</v>
      </c>
      <c r="T364" s="50">
        <v>663.09999999999991</v>
      </c>
    </row>
    <row r="365" spans="1:20" ht="15.75" x14ac:dyDescent="0.25">
      <c r="A365" s="76"/>
      <c r="B365" s="46">
        <v>1</v>
      </c>
      <c r="C365" s="47">
        <v>4</v>
      </c>
      <c r="D365" s="47">
        <v>4</v>
      </c>
      <c r="E365" s="48">
        <v>1</v>
      </c>
      <c r="F365" s="42">
        <v>1</v>
      </c>
      <c r="G365" s="42">
        <v>2</v>
      </c>
      <c r="H365" s="42">
        <v>2</v>
      </c>
      <c r="I365" s="42"/>
      <c r="J365" s="49" t="s">
        <v>332</v>
      </c>
      <c r="K365" s="50">
        <v>0</v>
      </c>
      <c r="L365" s="50">
        <v>0</v>
      </c>
      <c r="M365" s="50">
        <v>0</v>
      </c>
      <c r="N365" s="50">
        <v>0</v>
      </c>
      <c r="O365" s="122">
        <v>0.03</v>
      </c>
      <c r="P365" s="50">
        <v>0</v>
      </c>
      <c r="Q365" s="50">
        <v>0</v>
      </c>
      <c r="R365" s="101">
        <v>3.5000000000000003E-2</v>
      </c>
      <c r="S365" s="50">
        <v>0</v>
      </c>
      <c r="T365" s="50">
        <v>0</v>
      </c>
    </row>
    <row r="366" spans="1:20" ht="15.75" x14ac:dyDescent="0.25">
      <c r="A366" s="76"/>
      <c r="B366" s="46">
        <v>1</v>
      </c>
      <c r="C366" s="47">
        <v>4</v>
      </c>
      <c r="D366" s="47">
        <v>4</v>
      </c>
      <c r="E366" s="48">
        <v>1</v>
      </c>
      <c r="F366" s="42">
        <v>1</v>
      </c>
      <c r="G366" s="42">
        <v>2</v>
      </c>
      <c r="H366" s="42">
        <v>3</v>
      </c>
      <c r="I366" s="42"/>
      <c r="J366" s="49" t="s">
        <v>70</v>
      </c>
      <c r="K366" s="50">
        <v>0</v>
      </c>
      <c r="L366" s="50">
        <v>0</v>
      </c>
      <c r="M366" s="50">
        <v>0</v>
      </c>
      <c r="N366" s="50">
        <v>0</v>
      </c>
      <c r="O366" s="122">
        <v>0.03</v>
      </c>
      <c r="P366" s="50">
        <v>0</v>
      </c>
      <c r="Q366" s="50">
        <v>0</v>
      </c>
      <c r="R366" s="101">
        <v>3.5000000000000003E-2</v>
      </c>
      <c r="S366" s="50">
        <v>0</v>
      </c>
      <c r="T366" s="50">
        <v>0</v>
      </c>
    </row>
    <row r="367" spans="1:20" ht="15.75" x14ac:dyDescent="0.25">
      <c r="A367" s="76"/>
      <c r="B367" s="46">
        <v>1</v>
      </c>
      <c r="C367" s="47">
        <v>4</v>
      </c>
      <c r="D367" s="47">
        <v>4</v>
      </c>
      <c r="E367" s="48">
        <v>1</v>
      </c>
      <c r="F367" s="42">
        <v>1</v>
      </c>
      <c r="G367" s="42">
        <v>2</v>
      </c>
      <c r="H367" s="42">
        <v>4</v>
      </c>
      <c r="I367" s="42"/>
      <c r="J367" s="49" t="s">
        <v>338</v>
      </c>
      <c r="K367" s="50">
        <v>0</v>
      </c>
      <c r="L367" s="50">
        <v>0</v>
      </c>
      <c r="M367" s="50">
        <v>0</v>
      </c>
      <c r="N367" s="50">
        <v>0</v>
      </c>
      <c r="O367" s="122">
        <v>0.03</v>
      </c>
      <c r="P367" s="50">
        <v>0</v>
      </c>
      <c r="Q367" s="50">
        <v>0</v>
      </c>
      <c r="R367" s="101">
        <v>3.5000000000000003E-2</v>
      </c>
      <c r="S367" s="50">
        <v>0</v>
      </c>
      <c r="T367" s="50">
        <v>0</v>
      </c>
    </row>
    <row r="368" spans="1:20" ht="15.75" x14ac:dyDescent="0.25">
      <c r="A368" s="76"/>
      <c r="B368" s="46">
        <v>1</v>
      </c>
      <c r="C368" s="47">
        <v>4</v>
      </c>
      <c r="D368" s="47">
        <v>4</v>
      </c>
      <c r="E368" s="48">
        <v>1</v>
      </c>
      <c r="F368" s="42">
        <v>1</v>
      </c>
      <c r="G368" s="42">
        <v>2</v>
      </c>
      <c r="H368" s="42">
        <v>5</v>
      </c>
      <c r="I368" s="42"/>
      <c r="J368" s="49" t="s">
        <v>339</v>
      </c>
      <c r="K368" s="50">
        <v>0</v>
      </c>
      <c r="L368" s="50">
        <v>0</v>
      </c>
      <c r="M368" s="50">
        <v>0</v>
      </c>
      <c r="N368" s="50">
        <v>0</v>
      </c>
      <c r="O368" s="122">
        <v>0.03</v>
      </c>
      <c r="P368" s="50">
        <v>0</v>
      </c>
      <c r="Q368" s="50">
        <v>0</v>
      </c>
      <c r="R368" s="101">
        <v>3.5000000000000003E-2</v>
      </c>
      <c r="S368" s="50">
        <v>0</v>
      </c>
      <c r="T368" s="50">
        <v>0</v>
      </c>
    </row>
    <row r="369" spans="1:20" ht="15.75" x14ac:dyDescent="0.25">
      <c r="A369" s="76"/>
      <c r="B369" s="46">
        <v>1</v>
      </c>
      <c r="C369" s="47">
        <v>4</v>
      </c>
      <c r="D369" s="47">
        <v>4</v>
      </c>
      <c r="E369" s="48">
        <v>1</v>
      </c>
      <c r="F369" s="42">
        <v>1</v>
      </c>
      <c r="G369" s="42">
        <v>2</v>
      </c>
      <c r="H369" s="42">
        <v>6</v>
      </c>
      <c r="I369" s="42"/>
      <c r="J369" s="49" t="s">
        <v>340</v>
      </c>
      <c r="K369" s="50">
        <v>0</v>
      </c>
      <c r="L369" s="50">
        <v>0</v>
      </c>
      <c r="M369" s="50">
        <v>0</v>
      </c>
      <c r="N369" s="50">
        <v>0</v>
      </c>
      <c r="O369" s="122">
        <v>0.03</v>
      </c>
      <c r="P369" s="50">
        <v>0</v>
      </c>
      <c r="Q369" s="50">
        <v>0</v>
      </c>
      <c r="R369" s="101">
        <v>3.5000000000000003E-2</v>
      </c>
      <c r="S369" s="50">
        <v>0</v>
      </c>
      <c r="T369" s="50">
        <v>0</v>
      </c>
    </row>
    <row r="370" spans="1:20" ht="15.75" x14ac:dyDescent="0.25">
      <c r="A370" s="76"/>
      <c r="B370" s="46">
        <v>1</v>
      </c>
      <c r="C370" s="47">
        <v>4</v>
      </c>
      <c r="D370" s="47">
        <v>4</v>
      </c>
      <c r="E370" s="48">
        <v>1</v>
      </c>
      <c r="F370" s="42">
        <v>1</v>
      </c>
      <c r="G370" s="42">
        <v>2</v>
      </c>
      <c r="H370" s="42">
        <v>7</v>
      </c>
      <c r="I370" s="42"/>
      <c r="J370" s="49" t="s">
        <v>333</v>
      </c>
      <c r="K370" s="50">
        <v>0</v>
      </c>
      <c r="L370" s="50">
        <v>0</v>
      </c>
      <c r="M370" s="50">
        <v>0</v>
      </c>
      <c r="N370" s="50">
        <v>0</v>
      </c>
      <c r="O370" s="122">
        <v>0.03</v>
      </c>
      <c r="P370" s="50">
        <v>0</v>
      </c>
      <c r="Q370" s="50">
        <v>0</v>
      </c>
      <c r="R370" s="101">
        <v>3.5000000000000003E-2</v>
      </c>
      <c r="S370" s="50">
        <v>0</v>
      </c>
      <c r="T370" s="50">
        <v>0</v>
      </c>
    </row>
    <row r="371" spans="1:20" ht="15.75" x14ac:dyDescent="0.25">
      <c r="A371" s="76"/>
      <c r="B371" s="46">
        <v>1</v>
      </c>
      <c r="C371" s="47">
        <v>4</v>
      </c>
      <c r="D371" s="47">
        <v>4</v>
      </c>
      <c r="E371" s="48">
        <v>1</v>
      </c>
      <c r="F371" s="42">
        <v>1</v>
      </c>
      <c r="G371" s="42">
        <v>2</v>
      </c>
      <c r="H371" s="42">
        <v>8</v>
      </c>
      <c r="I371" s="42"/>
      <c r="J371" s="49" t="s">
        <v>334</v>
      </c>
      <c r="K371" s="50">
        <v>0</v>
      </c>
      <c r="L371" s="50">
        <v>0</v>
      </c>
      <c r="M371" s="50">
        <v>0</v>
      </c>
      <c r="N371" s="50">
        <v>0</v>
      </c>
      <c r="O371" s="122">
        <v>0.03</v>
      </c>
      <c r="P371" s="50">
        <v>0</v>
      </c>
      <c r="Q371" s="50">
        <v>0</v>
      </c>
      <c r="R371" s="101">
        <v>3.5000000000000003E-2</v>
      </c>
      <c r="S371" s="50">
        <v>0</v>
      </c>
      <c r="T371" s="50">
        <v>0</v>
      </c>
    </row>
    <row r="372" spans="1:20" ht="15.75" x14ac:dyDescent="0.25">
      <c r="A372" s="76"/>
      <c r="B372" s="46">
        <v>1</v>
      </c>
      <c r="C372" s="47">
        <v>4</v>
      </c>
      <c r="D372" s="47">
        <v>4</v>
      </c>
      <c r="E372" s="48">
        <v>1</v>
      </c>
      <c r="F372" s="42">
        <v>1</v>
      </c>
      <c r="G372" s="42">
        <v>2</v>
      </c>
      <c r="H372" s="42">
        <v>9</v>
      </c>
      <c r="I372" s="42"/>
      <c r="J372" s="49" t="s">
        <v>335</v>
      </c>
      <c r="K372" s="50">
        <v>0</v>
      </c>
      <c r="L372" s="50">
        <v>0</v>
      </c>
      <c r="M372" s="50">
        <v>0</v>
      </c>
      <c r="N372" s="50">
        <v>0</v>
      </c>
      <c r="O372" s="122">
        <v>0.03</v>
      </c>
      <c r="P372" s="50">
        <v>0</v>
      </c>
      <c r="Q372" s="50">
        <v>0</v>
      </c>
      <c r="R372" s="101">
        <v>3.5000000000000003E-2</v>
      </c>
      <c r="S372" s="50">
        <v>0</v>
      </c>
      <c r="T372" s="50">
        <v>0</v>
      </c>
    </row>
    <row r="373" spans="1:20" ht="15.75" x14ac:dyDescent="0.25">
      <c r="A373" s="76"/>
      <c r="B373" s="39">
        <v>1</v>
      </c>
      <c r="C373" s="40">
        <v>4</v>
      </c>
      <c r="D373" s="40">
        <v>4</v>
      </c>
      <c r="E373" s="41">
        <v>1</v>
      </c>
      <c r="F373" s="55">
        <v>1</v>
      </c>
      <c r="G373" s="55">
        <v>3</v>
      </c>
      <c r="H373" s="42"/>
      <c r="I373" s="42"/>
      <c r="J373" s="43" t="s">
        <v>341</v>
      </c>
      <c r="K373" s="72">
        <v>0</v>
      </c>
      <c r="L373" s="72">
        <v>0</v>
      </c>
      <c r="M373" s="72">
        <v>0</v>
      </c>
      <c r="N373" s="72">
        <v>0</v>
      </c>
      <c r="O373" s="104"/>
      <c r="P373" s="72">
        <v>0</v>
      </c>
      <c r="Q373" s="72">
        <v>0</v>
      </c>
      <c r="R373" s="104"/>
      <c r="S373" s="72">
        <v>0</v>
      </c>
      <c r="T373" s="72">
        <v>0</v>
      </c>
    </row>
    <row r="374" spans="1:20" ht="15.75" x14ac:dyDescent="0.25">
      <c r="A374" s="76"/>
      <c r="B374" s="46">
        <v>1</v>
      </c>
      <c r="C374" s="47">
        <v>4</v>
      </c>
      <c r="D374" s="47">
        <v>4</v>
      </c>
      <c r="E374" s="48">
        <v>1</v>
      </c>
      <c r="F374" s="42">
        <v>1</v>
      </c>
      <c r="G374" s="42">
        <v>3</v>
      </c>
      <c r="H374" s="42">
        <v>1</v>
      </c>
      <c r="I374" s="42"/>
      <c r="J374" s="49" t="s">
        <v>337</v>
      </c>
      <c r="K374" s="50">
        <v>0</v>
      </c>
      <c r="L374" s="50">
        <v>0</v>
      </c>
      <c r="M374" s="50">
        <v>0</v>
      </c>
      <c r="N374" s="50">
        <v>0</v>
      </c>
      <c r="O374" s="122">
        <v>0.03</v>
      </c>
      <c r="P374" s="50">
        <v>0</v>
      </c>
      <c r="Q374" s="50">
        <v>0</v>
      </c>
      <c r="R374" s="101">
        <v>3.5000000000000003E-2</v>
      </c>
      <c r="S374" s="50">
        <v>0</v>
      </c>
      <c r="T374" s="50">
        <v>0</v>
      </c>
    </row>
    <row r="375" spans="1:20" ht="15.75" x14ac:dyDescent="0.25">
      <c r="A375" s="76"/>
      <c r="B375" s="46">
        <v>1</v>
      </c>
      <c r="C375" s="47">
        <v>4</v>
      </c>
      <c r="D375" s="47">
        <v>4</v>
      </c>
      <c r="E375" s="48">
        <v>1</v>
      </c>
      <c r="F375" s="42">
        <v>1</v>
      </c>
      <c r="G375" s="42">
        <v>3</v>
      </c>
      <c r="H375" s="42">
        <v>2</v>
      </c>
      <c r="I375" s="42"/>
      <c r="J375" s="49" t="s">
        <v>332</v>
      </c>
      <c r="K375" s="50">
        <v>0</v>
      </c>
      <c r="L375" s="50">
        <v>0</v>
      </c>
      <c r="M375" s="50">
        <v>0</v>
      </c>
      <c r="N375" s="50">
        <v>0</v>
      </c>
      <c r="O375" s="122">
        <v>0.03</v>
      </c>
      <c r="P375" s="50">
        <v>0</v>
      </c>
      <c r="Q375" s="50">
        <v>0</v>
      </c>
      <c r="R375" s="101">
        <v>3.5000000000000003E-2</v>
      </c>
      <c r="S375" s="50">
        <v>0</v>
      </c>
      <c r="T375" s="50">
        <v>0</v>
      </c>
    </row>
    <row r="376" spans="1:20" ht="15.75" x14ac:dyDescent="0.25">
      <c r="A376" s="76"/>
      <c r="B376" s="46">
        <v>1</v>
      </c>
      <c r="C376" s="47">
        <v>4</v>
      </c>
      <c r="D376" s="47">
        <v>4</v>
      </c>
      <c r="E376" s="48">
        <v>1</v>
      </c>
      <c r="F376" s="42">
        <v>1</v>
      </c>
      <c r="G376" s="42">
        <v>3</v>
      </c>
      <c r="H376" s="42">
        <v>3</v>
      </c>
      <c r="I376" s="42"/>
      <c r="J376" s="49" t="s">
        <v>70</v>
      </c>
      <c r="K376" s="50">
        <v>0</v>
      </c>
      <c r="L376" s="50">
        <v>0</v>
      </c>
      <c r="M376" s="50">
        <v>0</v>
      </c>
      <c r="N376" s="50">
        <v>0</v>
      </c>
      <c r="O376" s="122">
        <v>0.03</v>
      </c>
      <c r="P376" s="50">
        <v>0</v>
      </c>
      <c r="Q376" s="50">
        <v>0</v>
      </c>
      <c r="R376" s="101">
        <v>3.5000000000000003E-2</v>
      </c>
      <c r="S376" s="50">
        <v>0</v>
      </c>
      <c r="T376" s="50">
        <v>0</v>
      </c>
    </row>
    <row r="377" spans="1:20" ht="15.75" x14ac:dyDescent="0.25">
      <c r="A377" s="76"/>
      <c r="B377" s="46">
        <v>1</v>
      </c>
      <c r="C377" s="47">
        <v>4</v>
      </c>
      <c r="D377" s="47">
        <v>4</v>
      </c>
      <c r="E377" s="48">
        <v>1</v>
      </c>
      <c r="F377" s="42">
        <v>1</v>
      </c>
      <c r="G377" s="42">
        <v>3</v>
      </c>
      <c r="H377" s="42">
        <v>4</v>
      </c>
      <c r="I377" s="42"/>
      <c r="J377" s="49" t="s">
        <v>338</v>
      </c>
      <c r="K377" s="50">
        <v>0</v>
      </c>
      <c r="L377" s="50">
        <v>0</v>
      </c>
      <c r="M377" s="50">
        <v>0</v>
      </c>
      <c r="N377" s="50">
        <v>0</v>
      </c>
      <c r="O377" s="122">
        <v>0.03</v>
      </c>
      <c r="P377" s="50">
        <v>0</v>
      </c>
      <c r="Q377" s="50">
        <v>0</v>
      </c>
      <c r="R377" s="101">
        <v>3.5000000000000003E-2</v>
      </c>
      <c r="S377" s="50">
        <v>0</v>
      </c>
      <c r="T377" s="50">
        <v>0</v>
      </c>
    </row>
    <row r="378" spans="1:20" ht="15.75" x14ac:dyDescent="0.25">
      <c r="A378" s="76"/>
      <c r="B378" s="46">
        <v>1</v>
      </c>
      <c r="C378" s="47">
        <v>4</v>
      </c>
      <c r="D378" s="47">
        <v>4</v>
      </c>
      <c r="E378" s="48">
        <v>1</v>
      </c>
      <c r="F378" s="42">
        <v>1</v>
      </c>
      <c r="G378" s="42">
        <v>3</v>
      </c>
      <c r="H378" s="42">
        <v>5</v>
      </c>
      <c r="I378" s="42"/>
      <c r="J378" s="49" t="s">
        <v>339</v>
      </c>
      <c r="K378" s="50">
        <v>0</v>
      </c>
      <c r="L378" s="50">
        <v>0</v>
      </c>
      <c r="M378" s="50">
        <v>0</v>
      </c>
      <c r="N378" s="50">
        <v>0</v>
      </c>
      <c r="O378" s="122">
        <v>0.03</v>
      </c>
      <c r="P378" s="50">
        <v>0</v>
      </c>
      <c r="Q378" s="50">
        <v>0</v>
      </c>
      <c r="R378" s="101">
        <v>3.5000000000000003E-2</v>
      </c>
      <c r="S378" s="50">
        <v>0</v>
      </c>
      <c r="T378" s="50">
        <v>0</v>
      </c>
    </row>
    <row r="379" spans="1:20" ht="15.75" x14ac:dyDescent="0.25">
      <c r="A379" s="76"/>
      <c r="B379" s="46">
        <v>1</v>
      </c>
      <c r="C379" s="47">
        <v>4</v>
      </c>
      <c r="D379" s="47">
        <v>4</v>
      </c>
      <c r="E379" s="48">
        <v>1</v>
      </c>
      <c r="F379" s="42">
        <v>1</v>
      </c>
      <c r="G379" s="42">
        <v>3</v>
      </c>
      <c r="H379" s="42">
        <v>6</v>
      </c>
      <c r="I379" s="42"/>
      <c r="J379" s="49" t="s">
        <v>340</v>
      </c>
      <c r="K379" s="50">
        <v>0</v>
      </c>
      <c r="L379" s="50">
        <v>0</v>
      </c>
      <c r="M379" s="50">
        <v>0</v>
      </c>
      <c r="N379" s="50">
        <v>0</v>
      </c>
      <c r="O379" s="122">
        <v>0.03</v>
      </c>
      <c r="P379" s="50">
        <v>0</v>
      </c>
      <c r="Q379" s="50">
        <v>0</v>
      </c>
      <c r="R379" s="101">
        <v>3.5000000000000003E-2</v>
      </c>
      <c r="S379" s="50">
        <v>0</v>
      </c>
      <c r="T379" s="50">
        <v>0</v>
      </c>
    </row>
    <row r="380" spans="1:20" ht="15.75" x14ac:dyDescent="0.25">
      <c r="A380" s="76"/>
      <c r="B380" s="46">
        <v>1</v>
      </c>
      <c r="C380" s="47">
        <v>4</v>
      </c>
      <c r="D380" s="47">
        <v>4</v>
      </c>
      <c r="E380" s="48">
        <v>1</v>
      </c>
      <c r="F380" s="42">
        <v>1</v>
      </c>
      <c r="G380" s="42">
        <v>3</v>
      </c>
      <c r="H380" s="42">
        <v>7</v>
      </c>
      <c r="I380" s="42"/>
      <c r="J380" s="49" t="s">
        <v>333</v>
      </c>
      <c r="K380" s="50">
        <v>0</v>
      </c>
      <c r="L380" s="50">
        <v>0</v>
      </c>
      <c r="M380" s="50">
        <v>0</v>
      </c>
      <c r="N380" s="50">
        <v>0</v>
      </c>
      <c r="O380" s="122">
        <v>0.03</v>
      </c>
      <c r="P380" s="50">
        <v>0</v>
      </c>
      <c r="Q380" s="50">
        <v>0</v>
      </c>
      <c r="R380" s="101">
        <v>3.5000000000000003E-2</v>
      </c>
      <c r="S380" s="50">
        <v>0</v>
      </c>
      <c r="T380" s="50">
        <v>0</v>
      </c>
    </row>
    <row r="381" spans="1:20" ht="15.75" x14ac:dyDescent="0.25">
      <c r="A381" s="76"/>
      <c r="B381" s="46">
        <v>1</v>
      </c>
      <c r="C381" s="47">
        <v>4</v>
      </c>
      <c r="D381" s="47">
        <v>4</v>
      </c>
      <c r="E381" s="48">
        <v>1</v>
      </c>
      <c r="F381" s="42">
        <v>1</v>
      </c>
      <c r="G381" s="42">
        <v>3</v>
      </c>
      <c r="H381" s="42">
        <v>8</v>
      </c>
      <c r="I381" s="42"/>
      <c r="J381" s="49" t="s">
        <v>334</v>
      </c>
      <c r="K381" s="50">
        <v>0</v>
      </c>
      <c r="L381" s="50">
        <v>0</v>
      </c>
      <c r="M381" s="50">
        <v>0</v>
      </c>
      <c r="N381" s="50">
        <v>0</v>
      </c>
      <c r="O381" s="122">
        <v>0.03</v>
      </c>
      <c r="P381" s="50">
        <v>0</v>
      </c>
      <c r="Q381" s="50">
        <v>0</v>
      </c>
      <c r="R381" s="101">
        <v>3.5000000000000003E-2</v>
      </c>
      <c r="S381" s="50">
        <v>0</v>
      </c>
      <c r="T381" s="50">
        <v>0</v>
      </c>
    </row>
    <row r="382" spans="1:20" ht="15.75" x14ac:dyDescent="0.25">
      <c r="A382" s="76"/>
      <c r="B382" s="46">
        <v>1</v>
      </c>
      <c r="C382" s="47">
        <v>4</v>
      </c>
      <c r="D382" s="47">
        <v>4</v>
      </c>
      <c r="E382" s="48">
        <v>1</v>
      </c>
      <c r="F382" s="42">
        <v>1</v>
      </c>
      <c r="G382" s="42">
        <v>3</v>
      </c>
      <c r="H382" s="42">
        <v>9</v>
      </c>
      <c r="I382" s="42"/>
      <c r="J382" s="49" t="s">
        <v>335</v>
      </c>
      <c r="K382" s="50">
        <v>0</v>
      </c>
      <c r="L382" s="50">
        <v>0</v>
      </c>
      <c r="M382" s="50">
        <v>0</v>
      </c>
      <c r="N382" s="50">
        <v>0</v>
      </c>
      <c r="O382" s="122">
        <v>0.03</v>
      </c>
      <c r="P382" s="50">
        <v>0</v>
      </c>
      <c r="Q382" s="50">
        <v>0</v>
      </c>
      <c r="R382" s="101">
        <v>3.5000000000000003E-2</v>
      </c>
      <c r="S382" s="50">
        <v>0</v>
      </c>
      <c r="T382" s="50">
        <v>0</v>
      </c>
    </row>
    <row r="383" spans="1:20" ht="15.75" x14ac:dyDescent="0.25">
      <c r="A383" s="76"/>
      <c r="B383" s="39">
        <v>1</v>
      </c>
      <c r="C383" s="40">
        <v>4</v>
      </c>
      <c r="D383" s="40">
        <v>4</v>
      </c>
      <c r="E383" s="41">
        <v>1</v>
      </c>
      <c r="F383" s="55">
        <v>1</v>
      </c>
      <c r="G383" s="55">
        <v>4</v>
      </c>
      <c r="H383" s="42"/>
      <c r="I383" s="42"/>
      <c r="J383" s="43" t="s">
        <v>342</v>
      </c>
      <c r="K383" s="72">
        <v>0</v>
      </c>
      <c r="L383" s="72">
        <v>0</v>
      </c>
      <c r="M383" s="72">
        <v>0</v>
      </c>
      <c r="N383" s="72">
        <v>0</v>
      </c>
      <c r="O383" s="104"/>
      <c r="P383" s="72">
        <v>0</v>
      </c>
      <c r="Q383" s="72">
        <v>0</v>
      </c>
      <c r="R383" s="104"/>
      <c r="S383" s="72">
        <v>0</v>
      </c>
      <c r="T383" s="72">
        <v>0</v>
      </c>
    </row>
    <row r="384" spans="1:20" ht="15.75" x14ac:dyDescent="0.25">
      <c r="A384" s="76"/>
      <c r="B384" s="46">
        <v>1</v>
      </c>
      <c r="C384" s="47">
        <v>4</v>
      </c>
      <c r="D384" s="47">
        <v>4</v>
      </c>
      <c r="E384" s="48">
        <v>1</v>
      </c>
      <c r="F384" s="42">
        <v>1</v>
      </c>
      <c r="G384" s="42">
        <v>4</v>
      </c>
      <c r="H384" s="42">
        <v>1</v>
      </c>
      <c r="I384" s="42"/>
      <c r="J384" s="49" t="s">
        <v>343</v>
      </c>
      <c r="K384" s="50">
        <v>0</v>
      </c>
      <c r="L384" s="50">
        <v>0</v>
      </c>
      <c r="M384" s="50">
        <v>0</v>
      </c>
      <c r="N384" s="50">
        <v>0</v>
      </c>
      <c r="O384" s="122">
        <v>0.03</v>
      </c>
      <c r="P384" s="50">
        <v>0</v>
      </c>
      <c r="Q384" s="50">
        <v>0</v>
      </c>
      <c r="R384" s="101">
        <v>3.5000000000000003E-2</v>
      </c>
      <c r="S384" s="50">
        <v>0</v>
      </c>
      <c r="T384" s="50">
        <v>0</v>
      </c>
    </row>
    <row r="385" spans="1:20" ht="15.75" x14ac:dyDescent="0.25">
      <c r="A385" s="76"/>
      <c r="B385" s="46">
        <v>1</v>
      </c>
      <c r="C385" s="47">
        <v>4</v>
      </c>
      <c r="D385" s="47">
        <v>4</v>
      </c>
      <c r="E385" s="48">
        <v>1</v>
      </c>
      <c r="F385" s="42">
        <v>1</v>
      </c>
      <c r="G385" s="42">
        <v>4</v>
      </c>
      <c r="H385" s="42">
        <v>2</v>
      </c>
      <c r="I385" s="42"/>
      <c r="J385" s="49" t="s">
        <v>338</v>
      </c>
      <c r="K385" s="50">
        <v>0</v>
      </c>
      <c r="L385" s="50">
        <v>0</v>
      </c>
      <c r="M385" s="50">
        <v>0</v>
      </c>
      <c r="N385" s="50">
        <v>0</v>
      </c>
      <c r="O385" s="122">
        <v>0.03</v>
      </c>
      <c r="P385" s="50">
        <v>0</v>
      </c>
      <c r="Q385" s="50">
        <v>0</v>
      </c>
      <c r="R385" s="101">
        <v>3.5000000000000003E-2</v>
      </c>
      <c r="S385" s="50">
        <v>0</v>
      </c>
      <c r="T385" s="50">
        <v>0</v>
      </c>
    </row>
    <row r="386" spans="1:20" ht="15.75" x14ac:dyDescent="0.25">
      <c r="A386" s="76"/>
      <c r="B386" s="46">
        <v>1</v>
      </c>
      <c r="C386" s="47">
        <v>4</v>
      </c>
      <c r="D386" s="47">
        <v>4</v>
      </c>
      <c r="E386" s="48">
        <v>1</v>
      </c>
      <c r="F386" s="42">
        <v>1</v>
      </c>
      <c r="G386" s="42">
        <v>4</v>
      </c>
      <c r="H386" s="42">
        <v>3</v>
      </c>
      <c r="I386" s="42"/>
      <c r="J386" s="49" t="s">
        <v>339</v>
      </c>
      <c r="K386" s="50">
        <v>0</v>
      </c>
      <c r="L386" s="50">
        <v>0</v>
      </c>
      <c r="M386" s="50">
        <v>0</v>
      </c>
      <c r="N386" s="50">
        <v>0</v>
      </c>
      <c r="O386" s="122">
        <v>0.03</v>
      </c>
      <c r="P386" s="50">
        <v>0</v>
      </c>
      <c r="Q386" s="50">
        <v>0</v>
      </c>
      <c r="R386" s="101">
        <v>3.5000000000000003E-2</v>
      </c>
      <c r="S386" s="50">
        <v>0</v>
      </c>
      <c r="T386" s="50">
        <v>0</v>
      </c>
    </row>
    <row r="387" spans="1:20" ht="15.75" x14ac:dyDescent="0.25">
      <c r="A387" s="76"/>
      <c r="B387" s="46">
        <v>1</v>
      </c>
      <c r="C387" s="47">
        <v>4</v>
      </c>
      <c r="D387" s="47">
        <v>4</v>
      </c>
      <c r="E387" s="48">
        <v>1</v>
      </c>
      <c r="F387" s="42">
        <v>1</v>
      </c>
      <c r="G387" s="42">
        <v>4</v>
      </c>
      <c r="H387" s="42">
        <v>4</v>
      </c>
      <c r="I387" s="42"/>
      <c r="J387" s="49" t="s">
        <v>340</v>
      </c>
      <c r="K387" s="50">
        <v>0</v>
      </c>
      <c r="L387" s="50">
        <v>0</v>
      </c>
      <c r="M387" s="50">
        <v>0</v>
      </c>
      <c r="N387" s="50">
        <v>0</v>
      </c>
      <c r="O387" s="122">
        <v>0.03</v>
      </c>
      <c r="P387" s="50">
        <v>0</v>
      </c>
      <c r="Q387" s="50">
        <v>0</v>
      </c>
      <c r="R387" s="101">
        <v>3.5000000000000003E-2</v>
      </c>
      <c r="S387" s="50">
        <v>0</v>
      </c>
      <c r="T387" s="50">
        <v>0</v>
      </c>
    </row>
    <row r="388" spans="1:20" ht="15.75" x14ac:dyDescent="0.25">
      <c r="A388" s="76"/>
      <c r="B388" s="46">
        <v>1</v>
      </c>
      <c r="C388" s="47">
        <v>4</v>
      </c>
      <c r="D388" s="47">
        <v>4</v>
      </c>
      <c r="E388" s="48">
        <v>1</v>
      </c>
      <c r="F388" s="42">
        <v>1</v>
      </c>
      <c r="G388" s="42">
        <v>4</v>
      </c>
      <c r="H388" s="42">
        <v>5</v>
      </c>
      <c r="I388" s="42"/>
      <c r="J388" s="49" t="s">
        <v>333</v>
      </c>
      <c r="K388" s="50">
        <v>0</v>
      </c>
      <c r="L388" s="50">
        <v>0</v>
      </c>
      <c r="M388" s="50">
        <v>0</v>
      </c>
      <c r="N388" s="50">
        <v>0</v>
      </c>
      <c r="O388" s="122">
        <v>0.03</v>
      </c>
      <c r="P388" s="50">
        <v>0</v>
      </c>
      <c r="Q388" s="50">
        <v>0</v>
      </c>
      <c r="R388" s="101">
        <v>3.5000000000000003E-2</v>
      </c>
      <c r="S388" s="50">
        <v>0</v>
      </c>
      <c r="T388" s="50">
        <v>0</v>
      </c>
    </row>
    <row r="389" spans="1:20" ht="15.75" x14ac:dyDescent="0.25">
      <c r="A389" s="76"/>
      <c r="B389" s="46">
        <v>1</v>
      </c>
      <c r="C389" s="47">
        <v>4</v>
      </c>
      <c r="D389" s="47">
        <v>4</v>
      </c>
      <c r="E389" s="48">
        <v>1</v>
      </c>
      <c r="F389" s="42">
        <v>1</v>
      </c>
      <c r="G389" s="42">
        <v>4</v>
      </c>
      <c r="H389" s="42">
        <v>6</v>
      </c>
      <c r="I389" s="42"/>
      <c r="J389" s="49" t="s">
        <v>334</v>
      </c>
      <c r="K389" s="50">
        <v>0</v>
      </c>
      <c r="L389" s="50">
        <v>0</v>
      </c>
      <c r="M389" s="50">
        <v>0</v>
      </c>
      <c r="N389" s="50">
        <v>0</v>
      </c>
      <c r="O389" s="122">
        <v>0.03</v>
      </c>
      <c r="P389" s="50">
        <v>0</v>
      </c>
      <c r="Q389" s="50">
        <v>0</v>
      </c>
      <c r="R389" s="101">
        <v>3.5000000000000003E-2</v>
      </c>
      <c r="S389" s="50">
        <v>0</v>
      </c>
      <c r="T389" s="50">
        <v>0</v>
      </c>
    </row>
    <row r="390" spans="1:20" ht="15.75" x14ac:dyDescent="0.25">
      <c r="A390" s="76"/>
      <c r="B390" s="46">
        <v>1</v>
      </c>
      <c r="C390" s="47">
        <v>4</v>
      </c>
      <c r="D390" s="47">
        <v>4</v>
      </c>
      <c r="E390" s="48">
        <v>1</v>
      </c>
      <c r="F390" s="42">
        <v>1</v>
      </c>
      <c r="G390" s="42">
        <v>4</v>
      </c>
      <c r="H390" s="42">
        <v>7</v>
      </c>
      <c r="I390" s="42"/>
      <c r="J390" s="49" t="s">
        <v>335</v>
      </c>
      <c r="K390" s="50">
        <v>0</v>
      </c>
      <c r="L390" s="50">
        <v>0</v>
      </c>
      <c r="M390" s="50">
        <v>0</v>
      </c>
      <c r="N390" s="50">
        <v>0</v>
      </c>
      <c r="O390" s="122">
        <v>0.03</v>
      </c>
      <c r="P390" s="50">
        <v>0</v>
      </c>
      <c r="Q390" s="50">
        <v>0</v>
      </c>
      <c r="R390" s="101">
        <v>3.5000000000000003E-2</v>
      </c>
      <c r="S390" s="50">
        <v>0</v>
      </c>
      <c r="T390" s="50">
        <v>0</v>
      </c>
    </row>
    <row r="391" spans="1:20" ht="25.5" x14ac:dyDescent="0.25">
      <c r="A391" s="75">
        <v>2</v>
      </c>
      <c r="B391" s="39">
        <v>1</v>
      </c>
      <c r="C391" s="40">
        <v>4</v>
      </c>
      <c r="D391" s="40">
        <v>4</v>
      </c>
      <c r="E391" s="41">
        <v>1</v>
      </c>
      <c r="F391" s="55">
        <v>2</v>
      </c>
      <c r="G391" s="77"/>
      <c r="H391" s="42"/>
      <c r="I391" s="42"/>
      <c r="J391" s="57" t="s">
        <v>344</v>
      </c>
      <c r="K391" s="72">
        <v>0</v>
      </c>
      <c r="L391" s="72">
        <v>0</v>
      </c>
      <c r="M391" s="72">
        <v>0</v>
      </c>
      <c r="N391" s="72">
        <v>0</v>
      </c>
      <c r="O391" s="122">
        <v>0.03</v>
      </c>
      <c r="P391" s="86">
        <v>0</v>
      </c>
      <c r="Q391" s="72">
        <v>0</v>
      </c>
      <c r="R391" s="101">
        <v>3.5000000000000003E-2</v>
      </c>
      <c r="S391" s="86">
        <v>0</v>
      </c>
      <c r="T391" s="72">
        <v>0</v>
      </c>
    </row>
    <row r="392" spans="1:20" ht="15.75" x14ac:dyDescent="0.25">
      <c r="A392" s="75">
        <v>3</v>
      </c>
      <c r="B392" s="39">
        <v>1</v>
      </c>
      <c r="C392" s="40">
        <v>4</v>
      </c>
      <c r="D392" s="40">
        <v>4</v>
      </c>
      <c r="E392" s="41">
        <v>1</v>
      </c>
      <c r="F392" s="55">
        <v>3</v>
      </c>
      <c r="G392" s="77"/>
      <c r="H392" s="42"/>
      <c r="I392" s="42"/>
      <c r="J392" s="43" t="s">
        <v>345</v>
      </c>
      <c r="K392" s="72">
        <v>0</v>
      </c>
      <c r="L392" s="72">
        <v>0</v>
      </c>
      <c r="M392" s="72">
        <v>0</v>
      </c>
      <c r="N392" s="72">
        <v>0</v>
      </c>
      <c r="O392" s="122">
        <v>0.03</v>
      </c>
      <c r="P392" s="86">
        <v>0</v>
      </c>
      <c r="Q392" s="72">
        <v>0</v>
      </c>
      <c r="R392" s="101">
        <v>3.5000000000000003E-2</v>
      </c>
      <c r="S392" s="86">
        <v>0</v>
      </c>
      <c r="T392" s="72">
        <v>0</v>
      </c>
    </row>
    <row r="393" spans="1:20" ht="15.75" x14ac:dyDescent="0.25">
      <c r="A393" s="75">
        <v>4</v>
      </c>
      <c r="B393" s="39">
        <v>1</v>
      </c>
      <c r="C393" s="40">
        <v>4</v>
      </c>
      <c r="D393" s="40">
        <v>4</v>
      </c>
      <c r="E393" s="41">
        <v>1</v>
      </c>
      <c r="F393" s="55">
        <v>4</v>
      </c>
      <c r="G393" s="77"/>
      <c r="H393" s="42"/>
      <c r="I393" s="42"/>
      <c r="J393" s="43" t="s">
        <v>346</v>
      </c>
      <c r="K393" s="72">
        <v>0</v>
      </c>
      <c r="L393" s="72">
        <v>0</v>
      </c>
      <c r="M393" s="72">
        <v>0</v>
      </c>
      <c r="N393" s="72">
        <v>0</v>
      </c>
      <c r="O393" s="104"/>
      <c r="P393" s="72">
        <v>0</v>
      </c>
      <c r="Q393" s="72">
        <v>0</v>
      </c>
      <c r="R393" s="104"/>
      <c r="S393" s="72">
        <v>0</v>
      </c>
      <c r="T393" s="72">
        <v>0</v>
      </c>
    </row>
    <row r="394" spans="1:20" ht="15.75" x14ac:dyDescent="0.25">
      <c r="A394" s="76"/>
      <c r="B394" s="46">
        <v>1</v>
      </c>
      <c r="C394" s="47">
        <v>4</v>
      </c>
      <c r="D394" s="47">
        <v>4</v>
      </c>
      <c r="E394" s="48">
        <v>1</v>
      </c>
      <c r="F394" s="42">
        <v>4</v>
      </c>
      <c r="G394" s="42">
        <v>1</v>
      </c>
      <c r="H394" s="42"/>
      <c r="I394" s="42"/>
      <c r="J394" s="49" t="s">
        <v>347</v>
      </c>
      <c r="K394" s="50">
        <v>0</v>
      </c>
      <c r="L394" s="50">
        <v>0</v>
      </c>
      <c r="M394" s="50">
        <v>0</v>
      </c>
      <c r="N394" s="50">
        <v>0</v>
      </c>
      <c r="O394" s="122">
        <v>0.03</v>
      </c>
      <c r="P394" s="50">
        <v>0</v>
      </c>
      <c r="Q394" s="50">
        <v>0</v>
      </c>
      <c r="R394" s="101">
        <v>3.5000000000000003E-2</v>
      </c>
      <c r="S394" s="50">
        <v>0</v>
      </c>
      <c r="T394" s="50">
        <v>0</v>
      </c>
    </row>
    <row r="395" spans="1:20" ht="15.75" x14ac:dyDescent="0.25">
      <c r="A395" s="76"/>
      <c r="B395" s="46">
        <v>1</v>
      </c>
      <c r="C395" s="47">
        <v>4</v>
      </c>
      <c r="D395" s="47">
        <v>4</v>
      </c>
      <c r="E395" s="48">
        <v>1</v>
      </c>
      <c r="F395" s="42">
        <v>4</v>
      </c>
      <c r="G395" s="42">
        <v>2</v>
      </c>
      <c r="H395" s="42"/>
      <c r="I395" s="42"/>
      <c r="J395" s="49" t="s">
        <v>348</v>
      </c>
      <c r="K395" s="50">
        <v>0</v>
      </c>
      <c r="L395" s="50">
        <v>0</v>
      </c>
      <c r="M395" s="50">
        <v>0</v>
      </c>
      <c r="N395" s="50">
        <v>0</v>
      </c>
      <c r="O395" s="122">
        <v>0.03</v>
      </c>
      <c r="P395" s="50">
        <v>0</v>
      </c>
      <c r="Q395" s="50">
        <v>0</v>
      </c>
      <c r="R395" s="101">
        <v>3.5000000000000003E-2</v>
      </c>
      <c r="S395" s="50">
        <v>0</v>
      </c>
      <c r="T395" s="50">
        <v>0</v>
      </c>
    </row>
    <row r="396" spans="1:20" ht="15.75" x14ac:dyDescent="0.25">
      <c r="A396" s="76"/>
      <c r="B396" s="46">
        <v>1</v>
      </c>
      <c r="C396" s="47">
        <v>4</v>
      </c>
      <c r="D396" s="47">
        <v>4</v>
      </c>
      <c r="E396" s="48">
        <v>1</v>
      </c>
      <c r="F396" s="42">
        <v>4</v>
      </c>
      <c r="G396" s="42">
        <v>3</v>
      </c>
      <c r="H396" s="42"/>
      <c r="I396" s="42"/>
      <c r="J396" s="49" t="s">
        <v>349</v>
      </c>
      <c r="K396" s="50">
        <v>0</v>
      </c>
      <c r="L396" s="50">
        <v>0</v>
      </c>
      <c r="M396" s="50">
        <v>0</v>
      </c>
      <c r="N396" s="50">
        <v>0</v>
      </c>
      <c r="O396" s="122">
        <v>0.03</v>
      </c>
      <c r="P396" s="50">
        <v>0</v>
      </c>
      <c r="Q396" s="50">
        <v>0</v>
      </c>
      <c r="R396" s="101">
        <v>3.5000000000000003E-2</v>
      </c>
      <c r="S396" s="50">
        <v>0</v>
      </c>
      <c r="T396" s="50">
        <v>0</v>
      </c>
    </row>
    <row r="397" spans="1:20" ht="15.75" x14ac:dyDescent="0.25">
      <c r="A397" s="76"/>
      <c r="B397" s="46">
        <v>1</v>
      </c>
      <c r="C397" s="47">
        <v>4</v>
      </c>
      <c r="D397" s="47">
        <v>4</v>
      </c>
      <c r="E397" s="48">
        <v>1</v>
      </c>
      <c r="F397" s="42">
        <v>4</v>
      </c>
      <c r="G397" s="42">
        <v>4</v>
      </c>
      <c r="H397" s="42"/>
      <c r="I397" s="42"/>
      <c r="J397" s="49" t="s">
        <v>350</v>
      </c>
      <c r="K397" s="50">
        <v>0</v>
      </c>
      <c r="L397" s="50">
        <v>0</v>
      </c>
      <c r="M397" s="50">
        <v>0</v>
      </c>
      <c r="N397" s="50">
        <v>0</v>
      </c>
      <c r="O397" s="122">
        <v>0.03</v>
      </c>
      <c r="P397" s="50">
        <v>0</v>
      </c>
      <c r="Q397" s="50">
        <v>0</v>
      </c>
      <c r="R397" s="101">
        <v>3.5000000000000003E-2</v>
      </c>
      <c r="S397" s="50">
        <v>0</v>
      </c>
      <c r="T397" s="50">
        <v>0</v>
      </c>
    </row>
    <row r="398" spans="1:20" ht="15.75" x14ac:dyDescent="0.25">
      <c r="A398" s="76"/>
      <c r="B398" s="46">
        <v>1</v>
      </c>
      <c r="C398" s="47">
        <v>4</v>
      </c>
      <c r="D398" s="47">
        <v>4</v>
      </c>
      <c r="E398" s="48">
        <v>1</v>
      </c>
      <c r="F398" s="42">
        <v>4</v>
      </c>
      <c r="G398" s="42">
        <v>5</v>
      </c>
      <c r="H398" s="42"/>
      <c r="I398" s="42"/>
      <c r="J398" s="49" t="s">
        <v>351</v>
      </c>
      <c r="K398" s="50">
        <v>0</v>
      </c>
      <c r="L398" s="50">
        <v>0</v>
      </c>
      <c r="M398" s="50">
        <v>0</v>
      </c>
      <c r="N398" s="50">
        <v>0</v>
      </c>
      <c r="O398" s="122">
        <v>0.03</v>
      </c>
      <c r="P398" s="50">
        <v>0</v>
      </c>
      <c r="Q398" s="50">
        <v>0</v>
      </c>
      <c r="R398" s="101">
        <v>3.5000000000000003E-2</v>
      </c>
      <c r="S398" s="50">
        <v>0</v>
      </c>
      <c r="T398" s="50">
        <v>0</v>
      </c>
    </row>
    <row r="399" spans="1:20" ht="15.75" x14ac:dyDescent="0.25">
      <c r="A399" s="76"/>
      <c r="B399" s="46">
        <v>1</v>
      </c>
      <c r="C399" s="47">
        <v>4</v>
      </c>
      <c r="D399" s="47">
        <v>4</v>
      </c>
      <c r="E399" s="48">
        <v>1</v>
      </c>
      <c r="F399" s="42">
        <v>4</v>
      </c>
      <c r="G399" s="42">
        <v>6</v>
      </c>
      <c r="H399" s="42"/>
      <c r="I399" s="42"/>
      <c r="J399" s="49" t="s">
        <v>352</v>
      </c>
      <c r="K399" s="50">
        <v>0</v>
      </c>
      <c r="L399" s="50">
        <v>0</v>
      </c>
      <c r="M399" s="50">
        <v>0</v>
      </c>
      <c r="N399" s="50">
        <v>0</v>
      </c>
      <c r="O399" s="122">
        <v>0.03</v>
      </c>
      <c r="P399" s="50">
        <v>0</v>
      </c>
      <c r="Q399" s="50">
        <v>0</v>
      </c>
      <c r="R399" s="101">
        <v>3.5000000000000003E-2</v>
      </c>
      <c r="S399" s="50">
        <v>0</v>
      </c>
      <c r="T399" s="50">
        <v>0</v>
      </c>
    </row>
    <row r="400" spans="1:20" ht="15.75" x14ac:dyDescent="0.25">
      <c r="A400" s="75">
        <v>5</v>
      </c>
      <c r="B400" s="39">
        <v>1</v>
      </c>
      <c r="C400" s="68">
        <v>4</v>
      </c>
      <c r="D400" s="68">
        <v>4</v>
      </c>
      <c r="E400" s="41">
        <v>1</v>
      </c>
      <c r="F400" s="55">
        <v>5</v>
      </c>
      <c r="G400" s="77"/>
      <c r="H400" s="42"/>
      <c r="I400" s="42"/>
      <c r="J400" s="43" t="s">
        <v>353</v>
      </c>
      <c r="K400" s="72">
        <v>0</v>
      </c>
      <c r="L400" s="72">
        <v>0</v>
      </c>
      <c r="M400" s="72">
        <v>0</v>
      </c>
      <c r="N400" s="72">
        <v>0</v>
      </c>
      <c r="O400" s="104"/>
      <c r="P400" s="72">
        <v>0</v>
      </c>
      <c r="Q400" s="72">
        <v>0</v>
      </c>
      <c r="R400" s="104"/>
      <c r="S400" s="72">
        <v>0</v>
      </c>
      <c r="T400" s="72">
        <v>0</v>
      </c>
    </row>
    <row r="401" spans="1:20" ht="15.75" x14ac:dyDescent="0.25">
      <c r="A401" s="76"/>
      <c r="B401" s="46">
        <v>1</v>
      </c>
      <c r="C401" s="47">
        <v>4</v>
      </c>
      <c r="D401" s="47">
        <v>4</v>
      </c>
      <c r="E401" s="48">
        <v>1</v>
      </c>
      <c r="F401" s="42">
        <v>5</v>
      </c>
      <c r="G401" s="42">
        <v>1</v>
      </c>
      <c r="H401" s="42"/>
      <c r="I401" s="42"/>
      <c r="J401" s="49" t="s">
        <v>347</v>
      </c>
      <c r="K401" s="50">
        <v>0</v>
      </c>
      <c r="L401" s="50">
        <v>0</v>
      </c>
      <c r="M401" s="50">
        <v>0</v>
      </c>
      <c r="N401" s="50">
        <v>0</v>
      </c>
      <c r="O401" s="122">
        <v>0.03</v>
      </c>
      <c r="P401" s="50">
        <v>0</v>
      </c>
      <c r="Q401" s="50">
        <v>0</v>
      </c>
      <c r="R401" s="101">
        <v>3.5000000000000003E-2</v>
      </c>
      <c r="S401" s="50">
        <v>0</v>
      </c>
      <c r="T401" s="50">
        <v>0</v>
      </c>
    </row>
    <row r="402" spans="1:20" ht="15.75" x14ac:dyDescent="0.25">
      <c r="A402" s="76"/>
      <c r="B402" s="46">
        <v>1</v>
      </c>
      <c r="C402" s="47">
        <v>4</v>
      </c>
      <c r="D402" s="47">
        <v>4</v>
      </c>
      <c r="E402" s="48">
        <v>1</v>
      </c>
      <c r="F402" s="42">
        <v>5</v>
      </c>
      <c r="G402" s="42">
        <v>2</v>
      </c>
      <c r="H402" s="42"/>
      <c r="I402" s="42"/>
      <c r="J402" s="49" t="s">
        <v>348</v>
      </c>
      <c r="K402" s="50">
        <v>0</v>
      </c>
      <c r="L402" s="50">
        <v>0</v>
      </c>
      <c r="M402" s="50">
        <v>0</v>
      </c>
      <c r="N402" s="50">
        <v>0</v>
      </c>
      <c r="O402" s="122">
        <v>0.03</v>
      </c>
      <c r="P402" s="50">
        <v>0</v>
      </c>
      <c r="Q402" s="50">
        <v>0</v>
      </c>
      <c r="R402" s="101">
        <v>3.5000000000000003E-2</v>
      </c>
      <c r="S402" s="50">
        <v>0</v>
      </c>
      <c r="T402" s="50">
        <v>0</v>
      </c>
    </row>
    <row r="403" spans="1:20" ht="15.75" x14ac:dyDescent="0.25">
      <c r="A403" s="76"/>
      <c r="B403" s="46">
        <v>1</v>
      </c>
      <c r="C403" s="47">
        <v>4</v>
      </c>
      <c r="D403" s="47">
        <v>4</v>
      </c>
      <c r="E403" s="48">
        <v>1</v>
      </c>
      <c r="F403" s="42">
        <v>5</v>
      </c>
      <c r="G403" s="42">
        <v>3</v>
      </c>
      <c r="H403" s="42"/>
      <c r="I403" s="42"/>
      <c r="J403" s="49" t="s">
        <v>349</v>
      </c>
      <c r="K403" s="50">
        <v>0</v>
      </c>
      <c r="L403" s="50">
        <v>0</v>
      </c>
      <c r="M403" s="50">
        <v>0</v>
      </c>
      <c r="N403" s="50">
        <v>0</v>
      </c>
      <c r="O403" s="122">
        <v>0.03</v>
      </c>
      <c r="P403" s="50">
        <v>0</v>
      </c>
      <c r="Q403" s="50">
        <v>0</v>
      </c>
      <c r="R403" s="101">
        <v>3.5000000000000003E-2</v>
      </c>
      <c r="S403" s="50">
        <v>0</v>
      </c>
      <c r="T403" s="50">
        <v>0</v>
      </c>
    </row>
    <row r="404" spans="1:20" ht="15.75" x14ac:dyDescent="0.25">
      <c r="A404" s="76"/>
      <c r="B404" s="46">
        <v>1</v>
      </c>
      <c r="C404" s="47">
        <v>4</v>
      </c>
      <c r="D404" s="47">
        <v>4</v>
      </c>
      <c r="E404" s="48">
        <v>1</v>
      </c>
      <c r="F404" s="42">
        <v>5</v>
      </c>
      <c r="G404" s="42">
        <v>4</v>
      </c>
      <c r="H404" s="42"/>
      <c r="I404" s="42"/>
      <c r="J404" s="49" t="s">
        <v>350</v>
      </c>
      <c r="K404" s="50">
        <v>0</v>
      </c>
      <c r="L404" s="50">
        <v>0</v>
      </c>
      <c r="M404" s="50">
        <v>0</v>
      </c>
      <c r="N404" s="50">
        <v>0</v>
      </c>
      <c r="O404" s="122">
        <v>0.03</v>
      </c>
      <c r="P404" s="50">
        <v>0</v>
      </c>
      <c r="Q404" s="50">
        <v>0</v>
      </c>
      <c r="R404" s="101">
        <v>3.5000000000000003E-2</v>
      </c>
      <c r="S404" s="50">
        <v>0</v>
      </c>
      <c r="T404" s="50">
        <v>0</v>
      </c>
    </row>
    <row r="405" spans="1:20" ht="15.75" x14ac:dyDescent="0.25">
      <c r="A405" s="76"/>
      <c r="B405" s="46">
        <v>1</v>
      </c>
      <c r="C405" s="47">
        <v>4</v>
      </c>
      <c r="D405" s="47">
        <v>4</v>
      </c>
      <c r="E405" s="48">
        <v>1</v>
      </c>
      <c r="F405" s="42">
        <v>5</v>
      </c>
      <c r="G405" s="42">
        <v>5</v>
      </c>
      <c r="H405" s="42"/>
      <c r="I405" s="42"/>
      <c r="J405" s="49" t="s">
        <v>351</v>
      </c>
      <c r="K405" s="50">
        <v>0</v>
      </c>
      <c r="L405" s="50">
        <v>0</v>
      </c>
      <c r="M405" s="50">
        <v>0</v>
      </c>
      <c r="N405" s="50">
        <v>0</v>
      </c>
      <c r="O405" s="122">
        <v>0.03</v>
      </c>
      <c r="P405" s="50">
        <v>0</v>
      </c>
      <c r="Q405" s="50">
        <v>0</v>
      </c>
      <c r="R405" s="101">
        <v>3.5000000000000003E-2</v>
      </c>
      <c r="S405" s="50">
        <v>0</v>
      </c>
      <c r="T405" s="50">
        <v>0</v>
      </c>
    </row>
    <row r="406" spans="1:20" ht="15.75" x14ac:dyDescent="0.25">
      <c r="A406" s="76"/>
      <c r="B406" s="46">
        <v>1</v>
      </c>
      <c r="C406" s="47">
        <v>4</v>
      </c>
      <c r="D406" s="47">
        <v>4</v>
      </c>
      <c r="E406" s="48">
        <v>1</v>
      </c>
      <c r="F406" s="42">
        <v>5</v>
      </c>
      <c r="G406" s="42">
        <v>6</v>
      </c>
      <c r="H406" s="42"/>
      <c r="I406" s="42"/>
      <c r="J406" s="49" t="s">
        <v>352</v>
      </c>
      <c r="K406" s="50">
        <v>0</v>
      </c>
      <c r="L406" s="50">
        <v>0</v>
      </c>
      <c r="M406" s="50">
        <v>0</v>
      </c>
      <c r="N406" s="50">
        <v>0</v>
      </c>
      <c r="O406" s="122">
        <v>0.03</v>
      </c>
      <c r="P406" s="50">
        <v>0</v>
      </c>
      <c r="Q406" s="50">
        <v>0</v>
      </c>
      <c r="R406" s="101">
        <v>3.5000000000000003E-2</v>
      </c>
      <c r="S406" s="50">
        <v>0</v>
      </c>
      <c r="T406" s="50">
        <v>0</v>
      </c>
    </row>
    <row r="407" spans="1:20" ht="15.75" x14ac:dyDescent="0.25">
      <c r="A407" s="75">
        <v>6</v>
      </c>
      <c r="B407" s="39">
        <v>1</v>
      </c>
      <c r="C407" s="40">
        <v>4</v>
      </c>
      <c r="D407" s="40">
        <v>4</v>
      </c>
      <c r="E407" s="41">
        <v>1</v>
      </c>
      <c r="F407" s="55">
        <v>6</v>
      </c>
      <c r="G407" s="78"/>
      <c r="H407" s="55"/>
      <c r="I407" s="55"/>
      <c r="J407" s="43" t="s">
        <v>354</v>
      </c>
      <c r="K407" s="72">
        <v>0</v>
      </c>
      <c r="L407" s="72">
        <v>0</v>
      </c>
      <c r="M407" s="72">
        <v>0</v>
      </c>
      <c r="N407" s="72">
        <v>0</v>
      </c>
      <c r="O407" s="122">
        <v>0.03</v>
      </c>
      <c r="P407" s="86">
        <v>0</v>
      </c>
      <c r="Q407" s="72">
        <v>0</v>
      </c>
      <c r="R407" s="101">
        <v>3.5000000000000003E-2</v>
      </c>
      <c r="S407" s="86">
        <v>0</v>
      </c>
      <c r="T407" s="72">
        <v>0</v>
      </c>
    </row>
    <row r="408" spans="1:20" ht="27.75" customHeight="1" x14ac:dyDescent="0.25">
      <c r="A408" s="75">
        <v>7</v>
      </c>
      <c r="B408" s="39">
        <v>1</v>
      </c>
      <c r="C408" s="40">
        <v>4</v>
      </c>
      <c r="D408" s="40">
        <v>4</v>
      </c>
      <c r="E408" s="41">
        <v>1</v>
      </c>
      <c r="F408" s="55">
        <v>7</v>
      </c>
      <c r="G408" s="78"/>
      <c r="H408" s="55"/>
      <c r="I408" s="55"/>
      <c r="J408" s="57" t="s">
        <v>355</v>
      </c>
      <c r="K408" s="72">
        <v>0</v>
      </c>
      <c r="L408" s="72">
        <v>0</v>
      </c>
      <c r="M408" s="72">
        <v>0</v>
      </c>
      <c r="N408" s="72">
        <v>0</v>
      </c>
      <c r="O408" s="104"/>
      <c r="P408" s="72">
        <v>0</v>
      </c>
      <c r="Q408" s="72">
        <v>0</v>
      </c>
      <c r="R408" s="104"/>
      <c r="S408" s="72">
        <v>0</v>
      </c>
      <c r="T408" s="72">
        <v>0</v>
      </c>
    </row>
    <row r="409" spans="1:20" ht="15.75" x14ac:dyDescent="0.25">
      <c r="A409" s="76"/>
      <c r="B409" s="46">
        <v>1</v>
      </c>
      <c r="C409" s="47">
        <v>4</v>
      </c>
      <c r="D409" s="47">
        <v>4</v>
      </c>
      <c r="E409" s="48">
        <v>1</v>
      </c>
      <c r="F409" s="42">
        <v>7</v>
      </c>
      <c r="G409" s="42">
        <v>1</v>
      </c>
      <c r="H409" s="42"/>
      <c r="I409" s="42"/>
      <c r="J409" s="49" t="s">
        <v>356</v>
      </c>
      <c r="K409" s="50">
        <v>0</v>
      </c>
      <c r="L409" s="50">
        <v>0</v>
      </c>
      <c r="M409" s="50">
        <v>0</v>
      </c>
      <c r="N409" s="50">
        <v>0</v>
      </c>
      <c r="O409" s="122">
        <v>0.03</v>
      </c>
      <c r="P409" s="50">
        <v>0</v>
      </c>
      <c r="Q409" s="50">
        <v>0</v>
      </c>
      <c r="R409" s="101">
        <v>3.5000000000000003E-2</v>
      </c>
      <c r="S409" s="50">
        <v>0</v>
      </c>
      <c r="T409" s="50">
        <v>0</v>
      </c>
    </row>
    <row r="410" spans="1:20" ht="15.75" x14ac:dyDescent="0.25">
      <c r="A410" s="76"/>
      <c r="B410" s="46">
        <v>1</v>
      </c>
      <c r="C410" s="47">
        <v>4</v>
      </c>
      <c r="D410" s="47">
        <v>4</v>
      </c>
      <c r="E410" s="48">
        <v>1</v>
      </c>
      <c r="F410" s="42">
        <v>7</v>
      </c>
      <c r="G410" s="42">
        <v>2</v>
      </c>
      <c r="H410" s="42"/>
      <c r="I410" s="42"/>
      <c r="J410" s="49" t="s">
        <v>357</v>
      </c>
      <c r="K410" s="50">
        <v>0</v>
      </c>
      <c r="L410" s="50">
        <v>0</v>
      </c>
      <c r="M410" s="50">
        <v>0</v>
      </c>
      <c r="N410" s="50">
        <v>0</v>
      </c>
      <c r="O410" s="122">
        <v>0.03</v>
      </c>
      <c r="P410" s="50">
        <v>0</v>
      </c>
      <c r="Q410" s="50">
        <v>0</v>
      </c>
      <c r="R410" s="101">
        <v>3.5000000000000003E-2</v>
      </c>
      <c r="S410" s="50">
        <v>0</v>
      </c>
      <c r="T410" s="50">
        <v>0</v>
      </c>
    </row>
    <row r="411" spans="1:20" ht="15.75" x14ac:dyDescent="0.25">
      <c r="A411" s="76"/>
      <c r="B411" s="46">
        <v>1</v>
      </c>
      <c r="C411" s="47">
        <v>4</v>
      </c>
      <c r="D411" s="47">
        <v>4</v>
      </c>
      <c r="E411" s="48">
        <v>1</v>
      </c>
      <c r="F411" s="42">
        <v>7</v>
      </c>
      <c r="G411" s="42">
        <v>3</v>
      </c>
      <c r="H411" s="42"/>
      <c r="I411" s="42"/>
      <c r="J411" s="49" t="s">
        <v>358</v>
      </c>
      <c r="K411" s="50">
        <v>0</v>
      </c>
      <c r="L411" s="50">
        <v>0</v>
      </c>
      <c r="M411" s="50">
        <v>0</v>
      </c>
      <c r="N411" s="50">
        <v>0</v>
      </c>
      <c r="O411" s="122">
        <v>0.03</v>
      </c>
      <c r="P411" s="50">
        <v>0</v>
      </c>
      <c r="Q411" s="50">
        <v>0</v>
      </c>
      <c r="R411" s="101">
        <v>3.5000000000000003E-2</v>
      </c>
      <c r="S411" s="50">
        <v>0</v>
      </c>
      <c r="T411" s="50">
        <v>0</v>
      </c>
    </row>
    <row r="412" spans="1:20" ht="15.75" x14ac:dyDescent="0.25">
      <c r="A412" s="76"/>
      <c r="B412" s="46">
        <v>1</v>
      </c>
      <c r="C412" s="47">
        <v>4</v>
      </c>
      <c r="D412" s="47">
        <v>4</v>
      </c>
      <c r="E412" s="48">
        <v>1</v>
      </c>
      <c r="F412" s="42">
        <v>7</v>
      </c>
      <c r="G412" s="42">
        <v>4</v>
      </c>
      <c r="H412" s="42"/>
      <c r="I412" s="42"/>
      <c r="J412" s="49" t="s">
        <v>359</v>
      </c>
      <c r="K412" s="50">
        <v>0</v>
      </c>
      <c r="L412" s="50">
        <v>0</v>
      </c>
      <c r="M412" s="50">
        <v>0</v>
      </c>
      <c r="N412" s="50">
        <v>0</v>
      </c>
      <c r="O412" s="122">
        <v>0.03</v>
      </c>
      <c r="P412" s="50">
        <v>0</v>
      </c>
      <c r="Q412" s="50">
        <v>0</v>
      </c>
      <c r="R412" s="101">
        <v>3.5000000000000003E-2</v>
      </c>
      <c r="S412" s="50">
        <v>0</v>
      </c>
      <c r="T412" s="50">
        <v>0</v>
      </c>
    </row>
    <row r="413" spans="1:20" ht="15.75" x14ac:dyDescent="0.25">
      <c r="A413" s="76"/>
      <c r="B413" s="46">
        <v>1</v>
      </c>
      <c r="C413" s="47">
        <v>4</v>
      </c>
      <c r="D413" s="47">
        <v>4</v>
      </c>
      <c r="E413" s="48">
        <v>1</v>
      </c>
      <c r="F413" s="42">
        <v>7</v>
      </c>
      <c r="G413" s="42">
        <v>5</v>
      </c>
      <c r="H413" s="42"/>
      <c r="I413" s="42"/>
      <c r="J413" s="49" t="s">
        <v>360</v>
      </c>
      <c r="K413" s="50">
        <v>0</v>
      </c>
      <c r="L413" s="50">
        <v>0</v>
      </c>
      <c r="M413" s="50">
        <v>0</v>
      </c>
      <c r="N413" s="50">
        <v>0</v>
      </c>
      <c r="O413" s="122">
        <v>0.03</v>
      </c>
      <c r="P413" s="50">
        <v>0</v>
      </c>
      <c r="Q413" s="50">
        <v>0</v>
      </c>
      <c r="R413" s="101">
        <v>3.5000000000000003E-2</v>
      </c>
      <c r="S413" s="50">
        <v>0</v>
      </c>
      <c r="T413" s="50">
        <v>0</v>
      </c>
    </row>
    <row r="414" spans="1:20" ht="15.75" x14ac:dyDescent="0.25">
      <c r="A414" s="76"/>
      <c r="B414" s="46">
        <v>1</v>
      </c>
      <c r="C414" s="47">
        <v>4</v>
      </c>
      <c r="D414" s="47">
        <v>4</v>
      </c>
      <c r="E414" s="48">
        <v>1</v>
      </c>
      <c r="F414" s="42">
        <v>7</v>
      </c>
      <c r="G414" s="42">
        <v>6</v>
      </c>
      <c r="H414" s="42"/>
      <c r="I414" s="42"/>
      <c r="J414" s="49" t="s">
        <v>361</v>
      </c>
      <c r="K414" s="50">
        <v>0</v>
      </c>
      <c r="L414" s="50">
        <v>0</v>
      </c>
      <c r="M414" s="50">
        <v>0</v>
      </c>
      <c r="N414" s="50">
        <v>0</v>
      </c>
      <c r="O414" s="122">
        <v>0.03</v>
      </c>
      <c r="P414" s="50">
        <v>0</v>
      </c>
      <c r="Q414" s="50">
        <v>0</v>
      </c>
      <c r="R414" s="101">
        <v>3.5000000000000003E-2</v>
      </c>
      <c r="S414" s="50">
        <v>0</v>
      </c>
      <c r="T414" s="50">
        <v>0</v>
      </c>
    </row>
    <row r="415" spans="1:20" ht="15.75" x14ac:dyDescent="0.25">
      <c r="A415" s="76"/>
      <c r="B415" s="46">
        <v>1</v>
      </c>
      <c r="C415" s="47">
        <v>4</v>
      </c>
      <c r="D415" s="47">
        <v>4</v>
      </c>
      <c r="E415" s="48">
        <v>1</v>
      </c>
      <c r="F415" s="42">
        <v>7</v>
      </c>
      <c r="G415" s="42">
        <v>7</v>
      </c>
      <c r="H415" s="42"/>
      <c r="I415" s="42"/>
      <c r="J415" s="49" t="s">
        <v>362</v>
      </c>
      <c r="K415" s="50">
        <v>0</v>
      </c>
      <c r="L415" s="50">
        <v>0</v>
      </c>
      <c r="M415" s="50">
        <v>0</v>
      </c>
      <c r="N415" s="50">
        <v>0</v>
      </c>
      <c r="O415" s="122">
        <v>0.03</v>
      </c>
      <c r="P415" s="50">
        <v>0</v>
      </c>
      <c r="Q415" s="50">
        <v>0</v>
      </c>
      <c r="R415" s="101">
        <v>3.5000000000000003E-2</v>
      </c>
      <c r="S415" s="50">
        <v>0</v>
      </c>
      <c r="T415" s="50">
        <v>0</v>
      </c>
    </row>
    <row r="416" spans="1:20" ht="27.75" customHeight="1" x14ac:dyDescent="0.25">
      <c r="A416" s="75">
        <v>8</v>
      </c>
      <c r="B416" s="39">
        <v>1</v>
      </c>
      <c r="C416" s="40">
        <v>4</v>
      </c>
      <c r="D416" s="40">
        <v>4</v>
      </c>
      <c r="E416" s="41">
        <v>1</v>
      </c>
      <c r="F416" s="55">
        <v>8</v>
      </c>
      <c r="G416" s="78"/>
      <c r="H416" s="55"/>
      <c r="I416" s="55"/>
      <c r="J416" s="57" t="s">
        <v>363</v>
      </c>
      <c r="K416" s="72">
        <v>0</v>
      </c>
      <c r="L416" s="72">
        <v>0</v>
      </c>
      <c r="M416" s="72">
        <v>0</v>
      </c>
      <c r="N416" s="72">
        <v>0</v>
      </c>
      <c r="O416" s="104"/>
      <c r="P416" s="72">
        <v>0</v>
      </c>
      <c r="Q416" s="72">
        <v>0</v>
      </c>
      <c r="R416" s="104"/>
      <c r="S416" s="72">
        <v>0</v>
      </c>
      <c r="T416" s="72">
        <v>0</v>
      </c>
    </row>
    <row r="417" spans="1:20" ht="15.75" x14ac:dyDescent="0.25">
      <c r="A417" s="76"/>
      <c r="B417" s="46">
        <v>1</v>
      </c>
      <c r="C417" s="47">
        <v>4</v>
      </c>
      <c r="D417" s="47">
        <v>4</v>
      </c>
      <c r="E417" s="48">
        <v>1</v>
      </c>
      <c r="F417" s="42">
        <v>8</v>
      </c>
      <c r="G417" s="42">
        <v>1</v>
      </c>
      <c r="H417" s="42"/>
      <c r="I417" s="42"/>
      <c r="J417" s="49" t="s">
        <v>364</v>
      </c>
      <c r="K417" s="50">
        <v>0</v>
      </c>
      <c r="L417" s="50">
        <v>0</v>
      </c>
      <c r="M417" s="50">
        <v>0</v>
      </c>
      <c r="N417" s="50">
        <v>0</v>
      </c>
      <c r="O417" s="122">
        <v>0.03</v>
      </c>
      <c r="P417" s="50">
        <v>0</v>
      </c>
      <c r="Q417" s="50">
        <v>0</v>
      </c>
      <c r="R417" s="101">
        <v>3.5000000000000003E-2</v>
      </c>
      <c r="S417" s="50">
        <v>0</v>
      </c>
      <c r="T417" s="50">
        <v>0</v>
      </c>
    </row>
    <row r="418" spans="1:20" ht="15.75" x14ac:dyDescent="0.25">
      <c r="A418" s="76"/>
      <c r="B418" s="46">
        <v>1</v>
      </c>
      <c r="C418" s="47">
        <v>4</v>
      </c>
      <c r="D418" s="47">
        <v>4</v>
      </c>
      <c r="E418" s="48">
        <v>1</v>
      </c>
      <c r="F418" s="42">
        <v>8</v>
      </c>
      <c r="G418" s="42">
        <v>2</v>
      </c>
      <c r="H418" s="42"/>
      <c r="I418" s="42"/>
      <c r="J418" s="49" t="s">
        <v>365</v>
      </c>
      <c r="K418" s="50">
        <v>0</v>
      </c>
      <c r="L418" s="50">
        <v>0</v>
      </c>
      <c r="M418" s="50">
        <v>0</v>
      </c>
      <c r="N418" s="50">
        <v>0</v>
      </c>
      <c r="O418" s="122">
        <v>0.03</v>
      </c>
      <c r="P418" s="50">
        <v>0</v>
      </c>
      <c r="Q418" s="50">
        <v>0</v>
      </c>
      <c r="R418" s="101">
        <v>3.5000000000000003E-2</v>
      </c>
      <c r="S418" s="50">
        <v>0</v>
      </c>
      <c r="T418" s="50">
        <v>0</v>
      </c>
    </row>
    <row r="419" spans="1:20" ht="26.25" customHeight="1" x14ac:dyDescent="0.25">
      <c r="A419" s="75">
        <v>9</v>
      </c>
      <c r="B419" s="39">
        <v>1</v>
      </c>
      <c r="C419" s="40">
        <v>4</v>
      </c>
      <c r="D419" s="40">
        <v>4</v>
      </c>
      <c r="E419" s="41">
        <v>1</v>
      </c>
      <c r="F419" s="55">
        <v>9</v>
      </c>
      <c r="G419" s="77"/>
      <c r="H419" s="42"/>
      <c r="I419" s="42"/>
      <c r="J419" s="57" t="s">
        <v>366</v>
      </c>
      <c r="K419" s="72">
        <v>0</v>
      </c>
      <c r="L419" s="72">
        <v>0</v>
      </c>
      <c r="M419" s="72">
        <v>0</v>
      </c>
      <c r="N419" s="72">
        <v>0</v>
      </c>
      <c r="O419" s="122">
        <v>0.03</v>
      </c>
      <c r="P419" s="86">
        <v>0</v>
      </c>
      <c r="Q419" s="72">
        <v>0</v>
      </c>
      <c r="R419" s="101">
        <v>3.5000000000000003E-2</v>
      </c>
      <c r="S419" s="86">
        <v>0</v>
      </c>
      <c r="T419" s="72">
        <v>0</v>
      </c>
    </row>
    <row r="420" spans="1:20" ht="27" customHeight="1" x14ac:dyDescent="0.25">
      <c r="A420" s="75">
        <v>10</v>
      </c>
      <c r="B420" s="39">
        <v>1</v>
      </c>
      <c r="C420" s="40">
        <v>4</v>
      </c>
      <c r="D420" s="40">
        <v>4</v>
      </c>
      <c r="E420" s="41">
        <v>1</v>
      </c>
      <c r="F420" s="55">
        <v>10</v>
      </c>
      <c r="G420" s="77"/>
      <c r="H420" s="42"/>
      <c r="I420" s="42"/>
      <c r="J420" s="57" t="s">
        <v>367</v>
      </c>
      <c r="K420" s="72">
        <v>0</v>
      </c>
      <c r="L420" s="72">
        <v>0</v>
      </c>
      <c r="M420" s="72">
        <v>0</v>
      </c>
      <c r="N420" s="72">
        <v>0</v>
      </c>
      <c r="O420" s="104"/>
      <c r="P420" s="72">
        <v>0</v>
      </c>
      <c r="Q420" s="72">
        <v>0</v>
      </c>
      <c r="R420" s="104"/>
      <c r="S420" s="72">
        <v>0</v>
      </c>
      <c r="T420" s="72">
        <v>0</v>
      </c>
    </row>
    <row r="421" spans="1:20" ht="15.75" x14ac:dyDescent="0.25">
      <c r="A421" s="76"/>
      <c r="B421" s="39">
        <v>1</v>
      </c>
      <c r="C421" s="40">
        <v>4</v>
      </c>
      <c r="D421" s="40">
        <v>4</v>
      </c>
      <c r="E421" s="41">
        <v>1</v>
      </c>
      <c r="F421" s="55">
        <v>10</v>
      </c>
      <c r="G421" s="55">
        <v>1</v>
      </c>
      <c r="H421" s="42"/>
      <c r="I421" s="42"/>
      <c r="J421" s="43" t="s">
        <v>368</v>
      </c>
      <c r="K421" s="72">
        <v>0</v>
      </c>
      <c r="L421" s="72">
        <v>0</v>
      </c>
      <c r="M421" s="72">
        <v>0</v>
      </c>
      <c r="N421" s="72">
        <v>0</v>
      </c>
      <c r="O421" s="104"/>
      <c r="P421" s="72">
        <v>0</v>
      </c>
      <c r="Q421" s="72">
        <v>0</v>
      </c>
      <c r="R421" s="104"/>
      <c r="S421" s="72">
        <v>0</v>
      </c>
      <c r="T421" s="72">
        <v>0</v>
      </c>
    </row>
    <row r="422" spans="1:20" ht="15.75" x14ac:dyDescent="0.25">
      <c r="A422" s="76"/>
      <c r="B422" s="46">
        <v>1</v>
      </c>
      <c r="C422" s="47">
        <v>4</v>
      </c>
      <c r="D422" s="47">
        <v>4</v>
      </c>
      <c r="E422" s="48">
        <v>1</v>
      </c>
      <c r="F422" s="42">
        <v>10</v>
      </c>
      <c r="G422" s="42">
        <v>1</v>
      </c>
      <c r="H422" s="42">
        <v>1</v>
      </c>
      <c r="I422" s="42"/>
      <c r="J422" s="49" t="s">
        <v>356</v>
      </c>
      <c r="K422" s="50">
        <v>0</v>
      </c>
      <c r="L422" s="50">
        <v>0</v>
      </c>
      <c r="M422" s="50">
        <v>0</v>
      </c>
      <c r="N422" s="50">
        <v>0</v>
      </c>
      <c r="O422" s="122">
        <v>0.03</v>
      </c>
      <c r="P422" s="50">
        <v>0</v>
      </c>
      <c r="Q422" s="50">
        <v>0</v>
      </c>
      <c r="R422" s="101">
        <v>3.5000000000000003E-2</v>
      </c>
      <c r="S422" s="50">
        <v>0</v>
      </c>
      <c r="T422" s="50">
        <v>0</v>
      </c>
    </row>
    <row r="423" spans="1:20" ht="15.75" x14ac:dyDescent="0.25">
      <c r="A423" s="76"/>
      <c r="B423" s="46">
        <v>1</v>
      </c>
      <c r="C423" s="47">
        <v>4</v>
      </c>
      <c r="D423" s="47">
        <v>4</v>
      </c>
      <c r="E423" s="48">
        <v>1</v>
      </c>
      <c r="F423" s="42">
        <v>10</v>
      </c>
      <c r="G423" s="42">
        <v>1</v>
      </c>
      <c r="H423" s="42">
        <v>2</v>
      </c>
      <c r="I423" s="42"/>
      <c r="J423" s="49" t="s">
        <v>357</v>
      </c>
      <c r="K423" s="50">
        <v>0</v>
      </c>
      <c r="L423" s="50">
        <v>0</v>
      </c>
      <c r="M423" s="50">
        <v>0</v>
      </c>
      <c r="N423" s="50">
        <v>0</v>
      </c>
      <c r="O423" s="122">
        <v>0.03</v>
      </c>
      <c r="P423" s="50">
        <v>0</v>
      </c>
      <c r="Q423" s="50">
        <v>0</v>
      </c>
      <c r="R423" s="101">
        <v>3.5000000000000003E-2</v>
      </c>
      <c r="S423" s="50">
        <v>0</v>
      </c>
      <c r="T423" s="50">
        <v>0</v>
      </c>
    </row>
    <row r="424" spans="1:20" ht="15.75" x14ac:dyDescent="0.25">
      <c r="A424" s="76"/>
      <c r="B424" s="46">
        <v>1</v>
      </c>
      <c r="C424" s="47">
        <v>4</v>
      </c>
      <c r="D424" s="47">
        <v>4</v>
      </c>
      <c r="E424" s="48">
        <v>1</v>
      </c>
      <c r="F424" s="42">
        <v>10</v>
      </c>
      <c r="G424" s="42">
        <v>1</v>
      </c>
      <c r="H424" s="42">
        <v>3</v>
      </c>
      <c r="I424" s="42"/>
      <c r="J424" s="49" t="s">
        <v>358</v>
      </c>
      <c r="K424" s="50">
        <v>0</v>
      </c>
      <c r="L424" s="50">
        <v>0</v>
      </c>
      <c r="M424" s="50">
        <v>0</v>
      </c>
      <c r="N424" s="50">
        <v>0</v>
      </c>
      <c r="O424" s="122">
        <v>0.03</v>
      </c>
      <c r="P424" s="50">
        <v>0</v>
      </c>
      <c r="Q424" s="50">
        <v>0</v>
      </c>
      <c r="R424" s="101">
        <v>3.5000000000000003E-2</v>
      </c>
      <c r="S424" s="50">
        <v>0</v>
      </c>
      <c r="T424" s="50">
        <v>0</v>
      </c>
    </row>
    <row r="425" spans="1:20" ht="15.75" x14ac:dyDescent="0.25">
      <c r="A425" s="76"/>
      <c r="B425" s="46">
        <v>1</v>
      </c>
      <c r="C425" s="47">
        <v>4</v>
      </c>
      <c r="D425" s="47">
        <v>4</v>
      </c>
      <c r="E425" s="48">
        <v>1</v>
      </c>
      <c r="F425" s="42">
        <v>10</v>
      </c>
      <c r="G425" s="42">
        <v>1</v>
      </c>
      <c r="H425" s="42">
        <v>4</v>
      </c>
      <c r="I425" s="42"/>
      <c r="J425" s="49" t="s">
        <v>359</v>
      </c>
      <c r="K425" s="50">
        <v>0</v>
      </c>
      <c r="L425" s="50">
        <v>0</v>
      </c>
      <c r="M425" s="50">
        <v>0</v>
      </c>
      <c r="N425" s="50">
        <v>0</v>
      </c>
      <c r="O425" s="122">
        <v>0.03</v>
      </c>
      <c r="P425" s="50">
        <v>0</v>
      </c>
      <c r="Q425" s="50">
        <v>0</v>
      </c>
      <c r="R425" s="101">
        <v>3.5000000000000003E-2</v>
      </c>
      <c r="S425" s="50">
        <v>0</v>
      </c>
      <c r="T425" s="50">
        <v>0</v>
      </c>
    </row>
    <row r="426" spans="1:20" ht="15.75" x14ac:dyDescent="0.25">
      <c r="A426" s="76"/>
      <c r="B426" s="46">
        <v>1</v>
      </c>
      <c r="C426" s="47">
        <v>4</v>
      </c>
      <c r="D426" s="47">
        <v>4</v>
      </c>
      <c r="E426" s="48">
        <v>1</v>
      </c>
      <c r="F426" s="42">
        <v>10</v>
      </c>
      <c r="G426" s="42">
        <v>1</v>
      </c>
      <c r="H426" s="42">
        <v>5</v>
      </c>
      <c r="I426" s="42"/>
      <c r="J426" s="49" t="s">
        <v>360</v>
      </c>
      <c r="K426" s="50">
        <v>0</v>
      </c>
      <c r="L426" s="50">
        <v>0</v>
      </c>
      <c r="M426" s="50">
        <v>0</v>
      </c>
      <c r="N426" s="50">
        <v>0</v>
      </c>
      <c r="O426" s="122">
        <v>0.03</v>
      </c>
      <c r="P426" s="50">
        <v>0</v>
      </c>
      <c r="Q426" s="50">
        <v>0</v>
      </c>
      <c r="R426" s="101">
        <v>3.5000000000000003E-2</v>
      </c>
      <c r="S426" s="50">
        <v>0</v>
      </c>
      <c r="T426" s="50">
        <v>0</v>
      </c>
    </row>
    <row r="427" spans="1:20" ht="15.75" x14ac:dyDescent="0.25">
      <c r="A427" s="76"/>
      <c r="B427" s="46">
        <v>1</v>
      </c>
      <c r="C427" s="47">
        <v>4</v>
      </c>
      <c r="D427" s="47">
        <v>4</v>
      </c>
      <c r="E427" s="48">
        <v>1</v>
      </c>
      <c r="F427" s="42">
        <v>10</v>
      </c>
      <c r="G427" s="42">
        <v>1</v>
      </c>
      <c r="H427" s="42">
        <v>6</v>
      </c>
      <c r="I427" s="42"/>
      <c r="J427" s="49" t="s">
        <v>361</v>
      </c>
      <c r="K427" s="50">
        <v>0</v>
      </c>
      <c r="L427" s="50">
        <v>0</v>
      </c>
      <c r="M427" s="50">
        <v>0</v>
      </c>
      <c r="N427" s="50">
        <v>0</v>
      </c>
      <c r="O427" s="122">
        <v>0.03</v>
      </c>
      <c r="P427" s="50">
        <v>0</v>
      </c>
      <c r="Q427" s="50">
        <v>0</v>
      </c>
      <c r="R427" s="101">
        <v>3.5000000000000003E-2</v>
      </c>
      <c r="S427" s="50">
        <v>0</v>
      </c>
      <c r="T427" s="50">
        <v>0</v>
      </c>
    </row>
    <row r="428" spans="1:20" ht="15.75" x14ac:dyDescent="0.25">
      <c r="A428" s="76"/>
      <c r="B428" s="46">
        <v>1</v>
      </c>
      <c r="C428" s="47">
        <v>4</v>
      </c>
      <c r="D428" s="47">
        <v>4</v>
      </c>
      <c r="E428" s="48">
        <v>1</v>
      </c>
      <c r="F428" s="42">
        <v>10</v>
      </c>
      <c r="G428" s="42">
        <v>1</v>
      </c>
      <c r="H428" s="42">
        <v>7</v>
      </c>
      <c r="I428" s="42"/>
      <c r="J428" s="49" t="s">
        <v>362</v>
      </c>
      <c r="K428" s="50">
        <v>0</v>
      </c>
      <c r="L428" s="50">
        <v>0</v>
      </c>
      <c r="M428" s="50">
        <v>0</v>
      </c>
      <c r="N428" s="50">
        <v>0</v>
      </c>
      <c r="O428" s="122">
        <v>0.03</v>
      </c>
      <c r="P428" s="50">
        <v>0</v>
      </c>
      <c r="Q428" s="50">
        <v>0</v>
      </c>
      <c r="R428" s="101">
        <v>3.5000000000000003E-2</v>
      </c>
      <c r="S428" s="50">
        <v>0</v>
      </c>
      <c r="T428" s="50">
        <v>0</v>
      </c>
    </row>
    <row r="429" spans="1:20" ht="15.75" x14ac:dyDescent="0.25">
      <c r="A429" s="76"/>
      <c r="B429" s="39">
        <v>1</v>
      </c>
      <c r="C429" s="68">
        <v>4</v>
      </c>
      <c r="D429" s="68">
        <v>4</v>
      </c>
      <c r="E429" s="41">
        <v>1</v>
      </c>
      <c r="F429" s="55">
        <v>10</v>
      </c>
      <c r="G429" s="55">
        <v>2</v>
      </c>
      <c r="H429" s="42"/>
      <c r="I429" s="42"/>
      <c r="J429" s="43" t="s">
        <v>369</v>
      </c>
      <c r="K429" s="72">
        <v>0</v>
      </c>
      <c r="L429" s="72">
        <v>0</v>
      </c>
      <c r="M429" s="72">
        <v>0</v>
      </c>
      <c r="N429" s="72">
        <v>0</v>
      </c>
      <c r="O429" s="122">
        <v>0.03</v>
      </c>
      <c r="P429" s="86">
        <v>0</v>
      </c>
      <c r="Q429" s="72">
        <v>0</v>
      </c>
      <c r="R429" s="101">
        <v>3.5000000000000003E-2</v>
      </c>
      <c r="S429" s="86">
        <v>0</v>
      </c>
      <c r="T429" s="72">
        <v>0</v>
      </c>
    </row>
    <row r="430" spans="1:20" ht="25.5" x14ac:dyDescent="0.25">
      <c r="A430" s="73">
        <v>11</v>
      </c>
      <c r="B430" s="39">
        <v>1</v>
      </c>
      <c r="C430" s="40">
        <v>4</v>
      </c>
      <c r="D430" s="40">
        <v>4</v>
      </c>
      <c r="E430" s="41">
        <v>1</v>
      </c>
      <c r="F430" s="55">
        <v>11</v>
      </c>
      <c r="G430" s="42"/>
      <c r="H430" s="42"/>
      <c r="I430" s="42"/>
      <c r="J430" s="57" t="s">
        <v>370</v>
      </c>
      <c r="K430" s="72">
        <v>0</v>
      </c>
      <c r="L430" s="72">
        <v>0</v>
      </c>
      <c r="M430" s="72">
        <v>0</v>
      </c>
      <c r="N430" s="72">
        <v>0</v>
      </c>
      <c r="O430" s="104"/>
      <c r="P430" s="72">
        <v>0</v>
      </c>
      <c r="Q430" s="72">
        <v>0</v>
      </c>
      <c r="R430" s="104"/>
      <c r="S430" s="72">
        <v>0</v>
      </c>
      <c r="T430" s="72">
        <v>0</v>
      </c>
    </row>
    <row r="431" spans="1:20" ht="15.75" x14ac:dyDescent="0.25">
      <c r="A431" s="76"/>
      <c r="B431" s="39">
        <v>1</v>
      </c>
      <c r="C431" s="40">
        <v>4</v>
      </c>
      <c r="D431" s="40">
        <v>4</v>
      </c>
      <c r="E431" s="41">
        <v>1</v>
      </c>
      <c r="F431" s="55">
        <v>11</v>
      </c>
      <c r="G431" s="55">
        <v>1</v>
      </c>
      <c r="H431" s="42"/>
      <c r="I431" s="42"/>
      <c r="J431" s="43" t="s">
        <v>368</v>
      </c>
      <c r="K431" s="72">
        <v>0</v>
      </c>
      <c r="L431" s="72">
        <v>0</v>
      </c>
      <c r="M431" s="72">
        <v>0</v>
      </c>
      <c r="N431" s="72">
        <v>0</v>
      </c>
      <c r="O431" s="104"/>
      <c r="P431" s="72">
        <v>0</v>
      </c>
      <c r="Q431" s="72">
        <v>0</v>
      </c>
      <c r="R431" s="104"/>
      <c r="S431" s="72">
        <v>0</v>
      </c>
      <c r="T431" s="72">
        <v>0</v>
      </c>
    </row>
    <row r="432" spans="1:20" ht="15.75" x14ac:dyDescent="0.25">
      <c r="A432" s="76"/>
      <c r="B432" s="46">
        <v>1</v>
      </c>
      <c r="C432" s="47">
        <v>4</v>
      </c>
      <c r="D432" s="47">
        <v>4</v>
      </c>
      <c r="E432" s="48">
        <v>1</v>
      </c>
      <c r="F432" s="42">
        <v>11</v>
      </c>
      <c r="G432" s="42">
        <v>1</v>
      </c>
      <c r="H432" s="42">
        <v>1</v>
      </c>
      <c r="I432" s="42"/>
      <c r="J432" s="49" t="s">
        <v>356</v>
      </c>
      <c r="K432" s="50">
        <v>0</v>
      </c>
      <c r="L432" s="50">
        <v>0</v>
      </c>
      <c r="M432" s="50">
        <v>0</v>
      </c>
      <c r="N432" s="50">
        <v>0</v>
      </c>
      <c r="O432" s="122">
        <v>0.03</v>
      </c>
      <c r="P432" s="50">
        <v>0</v>
      </c>
      <c r="Q432" s="50">
        <v>0</v>
      </c>
      <c r="R432" s="101">
        <v>3.5000000000000003E-2</v>
      </c>
      <c r="S432" s="50">
        <v>0</v>
      </c>
      <c r="T432" s="50">
        <v>0</v>
      </c>
    </row>
    <row r="433" spans="1:20" ht="15.75" x14ac:dyDescent="0.25">
      <c r="A433" s="76"/>
      <c r="B433" s="46">
        <v>1</v>
      </c>
      <c r="C433" s="47">
        <v>4</v>
      </c>
      <c r="D433" s="47">
        <v>4</v>
      </c>
      <c r="E433" s="48">
        <v>1</v>
      </c>
      <c r="F433" s="42">
        <v>11</v>
      </c>
      <c r="G433" s="42">
        <v>1</v>
      </c>
      <c r="H433" s="42">
        <v>2</v>
      </c>
      <c r="I433" s="42"/>
      <c r="J433" s="49" t="s">
        <v>357</v>
      </c>
      <c r="K433" s="50">
        <v>0</v>
      </c>
      <c r="L433" s="50">
        <v>0</v>
      </c>
      <c r="M433" s="50">
        <v>0</v>
      </c>
      <c r="N433" s="50">
        <v>0</v>
      </c>
      <c r="O433" s="122">
        <v>0.03</v>
      </c>
      <c r="P433" s="50">
        <v>0</v>
      </c>
      <c r="Q433" s="50">
        <v>0</v>
      </c>
      <c r="R433" s="101">
        <v>3.5000000000000003E-2</v>
      </c>
      <c r="S433" s="50">
        <v>0</v>
      </c>
      <c r="T433" s="50">
        <v>0</v>
      </c>
    </row>
    <row r="434" spans="1:20" ht="15.75" x14ac:dyDescent="0.25">
      <c r="A434" s="76"/>
      <c r="B434" s="46">
        <v>1</v>
      </c>
      <c r="C434" s="47">
        <v>4</v>
      </c>
      <c r="D434" s="47">
        <v>4</v>
      </c>
      <c r="E434" s="48">
        <v>1</v>
      </c>
      <c r="F434" s="42">
        <v>11</v>
      </c>
      <c r="G434" s="42">
        <v>1</v>
      </c>
      <c r="H434" s="42">
        <v>3</v>
      </c>
      <c r="I434" s="42"/>
      <c r="J434" s="49" t="s">
        <v>358</v>
      </c>
      <c r="K434" s="50">
        <v>0</v>
      </c>
      <c r="L434" s="50">
        <v>0</v>
      </c>
      <c r="M434" s="50">
        <v>0</v>
      </c>
      <c r="N434" s="50">
        <v>0</v>
      </c>
      <c r="O434" s="122">
        <v>0.03</v>
      </c>
      <c r="P434" s="50">
        <v>0</v>
      </c>
      <c r="Q434" s="50">
        <v>0</v>
      </c>
      <c r="R434" s="101">
        <v>3.5000000000000003E-2</v>
      </c>
      <c r="S434" s="50">
        <v>0</v>
      </c>
      <c r="T434" s="50">
        <v>0</v>
      </c>
    </row>
    <row r="435" spans="1:20" ht="15.75" x14ac:dyDescent="0.25">
      <c r="A435" s="76"/>
      <c r="B435" s="46">
        <v>1</v>
      </c>
      <c r="C435" s="47">
        <v>4</v>
      </c>
      <c r="D435" s="47">
        <v>4</v>
      </c>
      <c r="E435" s="48">
        <v>1</v>
      </c>
      <c r="F435" s="42">
        <v>11</v>
      </c>
      <c r="G435" s="42">
        <v>1</v>
      </c>
      <c r="H435" s="42">
        <v>4</v>
      </c>
      <c r="I435" s="42"/>
      <c r="J435" s="49" t="s">
        <v>359</v>
      </c>
      <c r="K435" s="50">
        <v>0</v>
      </c>
      <c r="L435" s="50">
        <v>0</v>
      </c>
      <c r="M435" s="50">
        <v>0</v>
      </c>
      <c r="N435" s="50">
        <v>0</v>
      </c>
      <c r="O435" s="122">
        <v>0.03</v>
      </c>
      <c r="P435" s="50">
        <v>0</v>
      </c>
      <c r="Q435" s="50">
        <v>0</v>
      </c>
      <c r="R435" s="101">
        <v>3.5000000000000003E-2</v>
      </c>
      <c r="S435" s="50">
        <v>0</v>
      </c>
      <c r="T435" s="50">
        <v>0</v>
      </c>
    </row>
    <row r="436" spans="1:20" ht="15.75" x14ac:dyDescent="0.25">
      <c r="A436" s="76"/>
      <c r="B436" s="46">
        <v>1</v>
      </c>
      <c r="C436" s="47">
        <v>4</v>
      </c>
      <c r="D436" s="47">
        <v>4</v>
      </c>
      <c r="E436" s="48">
        <v>1</v>
      </c>
      <c r="F436" s="42">
        <v>11</v>
      </c>
      <c r="G436" s="42">
        <v>1</v>
      </c>
      <c r="H436" s="42">
        <v>5</v>
      </c>
      <c r="I436" s="42"/>
      <c r="J436" s="49" t="s">
        <v>360</v>
      </c>
      <c r="K436" s="50">
        <v>0</v>
      </c>
      <c r="L436" s="50">
        <v>0</v>
      </c>
      <c r="M436" s="50">
        <v>0</v>
      </c>
      <c r="N436" s="50">
        <v>0</v>
      </c>
      <c r="O436" s="122">
        <v>0.03</v>
      </c>
      <c r="P436" s="50">
        <v>0</v>
      </c>
      <c r="Q436" s="50">
        <v>0</v>
      </c>
      <c r="R436" s="101">
        <v>3.5000000000000003E-2</v>
      </c>
      <c r="S436" s="50">
        <v>0</v>
      </c>
      <c r="T436" s="50">
        <v>0</v>
      </c>
    </row>
    <row r="437" spans="1:20" ht="15.75" x14ac:dyDescent="0.25">
      <c r="A437" s="76"/>
      <c r="B437" s="46">
        <v>1</v>
      </c>
      <c r="C437" s="47">
        <v>4</v>
      </c>
      <c r="D437" s="47">
        <v>4</v>
      </c>
      <c r="E437" s="48">
        <v>1</v>
      </c>
      <c r="F437" s="42">
        <v>11</v>
      </c>
      <c r="G437" s="42">
        <v>1</v>
      </c>
      <c r="H437" s="42">
        <v>6</v>
      </c>
      <c r="I437" s="42"/>
      <c r="J437" s="49" t="s">
        <v>361</v>
      </c>
      <c r="K437" s="50">
        <v>0</v>
      </c>
      <c r="L437" s="50">
        <v>0</v>
      </c>
      <c r="M437" s="50">
        <v>0</v>
      </c>
      <c r="N437" s="50">
        <v>0</v>
      </c>
      <c r="O437" s="122">
        <v>0.03</v>
      </c>
      <c r="P437" s="50">
        <v>0</v>
      </c>
      <c r="Q437" s="50">
        <v>0</v>
      </c>
      <c r="R437" s="101">
        <v>3.5000000000000003E-2</v>
      </c>
      <c r="S437" s="50">
        <v>0</v>
      </c>
      <c r="T437" s="50">
        <v>0</v>
      </c>
    </row>
    <row r="438" spans="1:20" ht="15.75" x14ac:dyDescent="0.25">
      <c r="A438" s="76"/>
      <c r="B438" s="46">
        <v>1</v>
      </c>
      <c r="C438" s="47">
        <v>4</v>
      </c>
      <c r="D438" s="47">
        <v>4</v>
      </c>
      <c r="E438" s="48">
        <v>1</v>
      </c>
      <c r="F438" s="42">
        <v>11</v>
      </c>
      <c r="G438" s="42">
        <v>1</v>
      </c>
      <c r="H438" s="42">
        <v>7</v>
      </c>
      <c r="I438" s="42"/>
      <c r="J438" s="49" t="s">
        <v>362</v>
      </c>
      <c r="K438" s="50">
        <v>0</v>
      </c>
      <c r="L438" s="50">
        <v>0</v>
      </c>
      <c r="M438" s="50">
        <v>0</v>
      </c>
      <c r="N438" s="50">
        <v>0</v>
      </c>
      <c r="O438" s="122">
        <v>0.03</v>
      </c>
      <c r="P438" s="50">
        <v>0</v>
      </c>
      <c r="Q438" s="50">
        <v>0</v>
      </c>
      <c r="R438" s="101">
        <v>3.5000000000000003E-2</v>
      </c>
      <c r="S438" s="50">
        <v>0</v>
      </c>
      <c r="T438" s="50">
        <v>0</v>
      </c>
    </row>
    <row r="439" spans="1:20" ht="15.75" x14ac:dyDescent="0.25">
      <c r="A439" s="76"/>
      <c r="B439" s="39">
        <v>1</v>
      </c>
      <c r="C439" s="40">
        <v>4</v>
      </c>
      <c r="D439" s="40">
        <v>4</v>
      </c>
      <c r="E439" s="41">
        <v>1</v>
      </c>
      <c r="F439" s="55">
        <v>11</v>
      </c>
      <c r="G439" s="55">
        <v>2</v>
      </c>
      <c r="H439" s="42"/>
      <c r="I439" s="42"/>
      <c r="J439" s="43" t="s">
        <v>369</v>
      </c>
      <c r="K439" s="72">
        <v>0</v>
      </c>
      <c r="L439" s="72">
        <v>0</v>
      </c>
      <c r="M439" s="72">
        <v>0</v>
      </c>
      <c r="N439" s="72">
        <v>0</v>
      </c>
      <c r="O439" s="122">
        <v>0.03</v>
      </c>
      <c r="P439" s="86">
        <v>0</v>
      </c>
      <c r="Q439" s="72">
        <v>0</v>
      </c>
      <c r="R439" s="101">
        <v>3.5000000000000003E-2</v>
      </c>
      <c r="S439" s="86">
        <v>0</v>
      </c>
      <c r="T439" s="72">
        <v>0</v>
      </c>
    </row>
    <row r="440" spans="1:20" ht="15.75" x14ac:dyDescent="0.25">
      <c r="A440" s="76"/>
      <c r="B440" s="39">
        <v>1</v>
      </c>
      <c r="C440" s="40">
        <v>4</v>
      </c>
      <c r="D440" s="40">
        <v>4</v>
      </c>
      <c r="E440" s="41">
        <v>1</v>
      </c>
      <c r="F440" s="55">
        <v>11</v>
      </c>
      <c r="G440" s="55">
        <v>3</v>
      </c>
      <c r="H440" s="42"/>
      <c r="I440" s="42"/>
      <c r="J440" s="43" t="s">
        <v>371</v>
      </c>
      <c r="K440" s="72">
        <v>0</v>
      </c>
      <c r="L440" s="72">
        <v>0</v>
      </c>
      <c r="M440" s="72">
        <v>0</v>
      </c>
      <c r="N440" s="72">
        <v>0</v>
      </c>
      <c r="O440" s="104"/>
      <c r="P440" s="72">
        <v>0</v>
      </c>
      <c r="Q440" s="72">
        <v>0</v>
      </c>
      <c r="R440" s="104"/>
      <c r="S440" s="72">
        <v>0</v>
      </c>
      <c r="T440" s="72">
        <v>0</v>
      </c>
    </row>
    <row r="441" spans="1:20" ht="15.75" x14ac:dyDescent="0.25">
      <c r="A441" s="76"/>
      <c r="B441" s="46">
        <v>1</v>
      </c>
      <c r="C441" s="47">
        <v>4</v>
      </c>
      <c r="D441" s="47">
        <v>4</v>
      </c>
      <c r="E441" s="48">
        <v>1</v>
      </c>
      <c r="F441" s="42">
        <v>11</v>
      </c>
      <c r="G441" s="42">
        <v>3</v>
      </c>
      <c r="H441" s="42">
        <v>1</v>
      </c>
      <c r="I441" s="42"/>
      <c r="J441" s="49" t="s">
        <v>356</v>
      </c>
      <c r="K441" s="50">
        <v>0</v>
      </c>
      <c r="L441" s="50">
        <v>0</v>
      </c>
      <c r="M441" s="50">
        <v>0</v>
      </c>
      <c r="N441" s="50">
        <v>0</v>
      </c>
      <c r="O441" s="122">
        <v>0.03</v>
      </c>
      <c r="P441" s="50">
        <v>0</v>
      </c>
      <c r="Q441" s="50">
        <v>0</v>
      </c>
      <c r="R441" s="101">
        <v>3.5000000000000003E-2</v>
      </c>
      <c r="S441" s="50">
        <v>0</v>
      </c>
      <c r="T441" s="50">
        <v>0</v>
      </c>
    </row>
    <row r="442" spans="1:20" ht="15.75" x14ac:dyDescent="0.25">
      <c r="A442" s="76"/>
      <c r="B442" s="46">
        <v>1</v>
      </c>
      <c r="C442" s="47">
        <v>4</v>
      </c>
      <c r="D442" s="47">
        <v>4</v>
      </c>
      <c r="E442" s="48">
        <v>1</v>
      </c>
      <c r="F442" s="42">
        <v>11</v>
      </c>
      <c r="G442" s="42">
        <v>3</v>
      </c>
      <c r="H442" s="42">
        <v>2</v>
      </c>
      <c r="I442" s="42"/>
      <c r="J442" s="49" t="s">
        <v>357</v>
      </c>
      <c r="K442" s="50">
        <v>0</v>
      </c>
      <c r="L442" s="50">
        <v>0</v>
      </c>
      <c r="M442" s="50">
        <v>0</v>
      </c>
      <c r="N442" s="50">
        <v>0</v>
      </c>
      <c r="O442" s="122">
        <v>0.03</v>
      </c>
      <c r="P442" s="50">
        <v>0</v>
      </c>
      <c r="Q442" s="50">
        <v>0</v>
      </c>
      <c r="R442" s="101">
        <v>3.5000000000000003E-2</v>
      </c>
      <c r="S442" s="50">
        <v>0</v>
      </c>
      <c r="T442" s="50">
        <v>0</v>
      </c>
    </row>
    <row r="443" spans="1:20" ht="15.75" x14ac:dyDescent="0.25">
      <c r="A443" s="76"/>
      <c r="B443" s="46">
        <v>1</v>
      </c>
      <c r="C443" s="47">
        <v>4</v>
      </c>
      <c r="D443" s="47">
        <v>4</v>
      </c>
      <c r="E443" s="48">
        <v>1</v>
      </c>
      <c r="F443" s="42">
        <v>11</v>
      </c>
      <c r="G443" s="42">
        <v>3</v>
      </c>
      <c r="H443" s="42">
        <v>3</v>
      </c>
      <c r="I443" s="42"/>
      <c r="J443" s="49" t="s">
        <v>358</v>
      </c>
      <c r="K443" s="50">
        <v>0</v>
      </c>
      <c r="L443" s="50">
        <v>0</v>
      </c>
      <c r="M443" s="50">
        <v>0</v>
      </c>
      <c r="N443" s="50">
        <v>0</v>
      </c>
      <c r="O443" s="122">
        <v>0.03</v>
      </c>
      <c r="P443" s="50">
        <v>0</v>
      </c>
      <c r="Q443" s="50">
        <v>0</v>
      </c>
      <c r="R443" s="101">
        <v>3.5000000000000003E-2</v>
      </c>
      <c r="S443" s="50">
        <v>0</v>
      </c>
      <c r="T443" s="50">
        <v>0</v>
      </c>
    </row>
    <row r="444" spans="1:20" ht="15.75" x14ac:dyDescent="0.25">
      <c r="A444" s="76"/>
      <c r="B444" s="46">
        <v>1</v>
      </c>
      <c r="C444" s="47">
        <v>4</v>
      </c>
      <c r="D444" s="47">
        <v>4</v>
      </c>
      <c r="E444" s="48">
        <v>1</v>
      </c>
      <c r="F444" s="42">
        <v>11</v>
      </c>
      <c r="G444" s="42">
        <v>3</v>
      </c>
      <c r="H444" s="42">
        <v>4</v>
      </c>
      <c r="I444" s="42"/>
      <c r="J444" s="49" t="s">
        <v>359</v>
      </c>
      <c r="K444" s="50">
        <v>0</v>
      </c>
      <c r="L444" s="50">
        <v>0</v>
      </c>
      <c r="M444" s="50">
        <v>0</v>
      </c>
      <c r="N444" s="50">
        <v>0</v>
      </c>
      <c r="O444" s="122">
        <v>0.03</v>
      </c>
      <c r="P444" s="50">
        <v>0</v>
      </c>
      <c r="Q444" s="50">
        <v>0</v>
      </c>
      <c r="R444" s="101">
        <v>3.5000000000000003E-2</v>
      </c>
      <c r="S444" s="50">
        <v>0</v>
      </c>
      <c r="T444" s="50">
        <v>0</v>
      </c>
    </row>
    <row r="445" spans="1:20" ht="15.75" x14ac:dyDescent="0.25">
      <c r="A445" s="76"/>
      <c r="B445" s="46">
        <v>1</v>
      </c>
      <c r="C445" s="47">
        <v>4</v>
      </c>
      <c r="D445" s="47">
        <v>4</v>
      </c>
      <c r="E445" s="48">
        <v>1</v>
      </c>
      <c r="F445" s="42">
        <v>11</v>
      </c>
      <c r="G445" s="42">
        <v>3</v>
      </c>
      <c r="H445" s="42">
        <v>5</v>
      </c>
      <c r="I445" s="42"/>
      <c r="J445" s="49" t="s">
        <v>360</v>
      </c>
      <c r="K445" s="50">
        <v>0</v>
      </c>
      <c r="L445" s="50">
        <v>0</v>
      </c>
      <c r="M445" s="50">
        <v>0</v>
      </c>
      <c r="N445" s="50">
        <v>0</v>
      </c>
      <c r="O445" s="122">
        <v>0.03</v>
      </c>
      <c r="P445" s="50">
        <v>0</v>
      </c>
      <c r="Q445" s="50">
        <v>0</v>
      </c>
      <c r="R445" s="101">
        <v>3.5000000000000003E-2</v>
      </c>
      <c r="S445" s="50">
        <v>0</v>
      </c>
      <c r="T445" s="50">
        <v>0</v>
      </c>
    </row>
    <row r="446" spans="1:20" ht="15.75" x14ac:dyDescent="0.25">
      <c r="A446" s="76"/>
      <c r="B446" s="46">
        <v>1</v>
      </c>
      <c r="C446" s="47">
        <v>4</v>
      </c>
      <c r="D446" s="47">
        <v>4</v>
      </c>
      <c r="E446" s="48">
        <v>1</v>
      </c>
      <c r="F446" s="42">
        <v>11</v>
      </c>
      <c r="G446" s="42">
        <v>3</v>
      </c>
      <c r="H446" s="42">
        <v>6</v>
      </c>
      <c r="I446" s="42"/>
      <c r="J446" s="49" t="s">
        <v>361</v>
      </c>
      <c r="K446" s="50">
        <v>0</v>
      </c>
      <c r="L446" s="50">
        <v>0</v>
      </c>
      <c r="M446" s="50">
        <v>0</v>
      </c>
      <c r="N446" s="50">
        <v>0</v>
      </c>
      <c r="O446" s="122">
        <v>0.03</v>
      </c>
      <c r="P446" s="50">
        <v>0</v>
      </c>
      <c r="Q446" s="50">
        <v>0</v>
      </c>
      <c r="R446" s="101">
        <v>3.5000000000000003E-2</v>
      </c>
      <c r="S446" s="50">
        <v>0</v>
      </c>
      <c r="T446" s="50">
        <v>0</v>
      </c>
    </row>
    <row r="447" spans="1:20" ht="15.75" x14ac:dyDescent="0.25">
      <c r="A447" s="76"/>
      <c r="B447" s="46">
        <v>1</v>
      </c>
      <c r="C447" s="47">
        <v>4</v>
      </c>
      <c r="D447" s="47">
        <v>4</v>
      </c>
      <c r="E447" s="48">
        <v>1</v>
      </c>
      <c r="F447" s="42">
        <v>11</v>
      </c>
      <c r="G447" s="42">
        <v>3</v>
      </c>
      <c r="H447" s="42">
        <v>7</v>
      </c>
      <c r="I447" s="42"/>
      <c r="J447" s="49" t="s">
        <v>362</v>
      </c>
      <c r="K447" s="50">
        <v>0</v>
      </c>
      <c r="L447" s="50">
        <v>0</v>
      </c>
      <c r="M447" s="50">
        <v>0</v>
      </c>
      <c r="N447" s="50">
        <v>0</v>
      </c>
      <c r="O447" s="122">
        <v>0.03</v>
      </c>
      <c r="P447" s="50">
        <v>0</v>
      </c>
      <c r="Q447" s="50">
        <v>0</v>
      </c>
      <c r="R447" s="101">
        <v>3.5000000000000003E-2</v>
      </c>
      <c r="S447" s="50">
        <v>0</v>
      </c>
      <c r="T447" s="50">
        <v>0</v>
      </c>
    </row>
    <row r="448" spans="1:20" ht="27.75" customHeight="1" x14ac:dyDescent="0.25">
      <c r="A448" s="75">
        <v>12</v>
      </c>
      <c r="B448" s="39">
        <v>1</v>
      </c>
      <c r="C448" s="40">
        <v>4</v>
      </c>
      <c r="D448" s="40">
        <v>4</v>
      </c>
      <c r="E448" s="41">
        <v>1</v>
      </c>
      <c r="F448" s="55">
        <v>12</v>
      </c>
      <c r="G448" s="77"/>
      <c r="H448" s="42"/>
      <c r="I448" s="42"/>
      <c r="J448" s="57" t="s">
        <v>372</v>
      </c>
      <c r="K448" s="72">
        <v>260.44</v>
      </c>
      <c r="L448" s="72">
        <v>86.81</v>
      </c>
      <c r="M448" s="72">
        <v>174</v>
      </c>
      <c r="N448" s="72">
        <v>521.25</v>
      </c>
      <c r="O448" s="104"/>
      <c r="P448" s="72">
        <v>15.63</v>
      </c>
      <c r="Q448" s="72">
        <v>536.88</v>
      </c>
      <c r="R448" s="104"/>
      <c r="S448" s="72">
        <v>18.79</v>
      </c>
      <c r="T448" s="72">
        <v>555.66999999999996</v>
      </c>
    </row>
    <row r="449" spans="1:20" ht="15.75" x14ac:dyDescent="0.25">
      <c r="A449" s="76"/>
      <c r="B449" s="46">
        <v>1</v>
      </c>
      <c r="C449" s="47">
        <v>4</v>
      </c>
      <c r="D449" s="47">
        <v>4</v>
      </c>
      <c r="E449" s="48">
        <v>1</v>
      </c>
      <c r="F449" s="42">
        <v>12</v>
      </c>
      <c r="G449" s="42">
        <v>1</v>
      </c>
      <c r="H449" s="42"/>
      <c r="I449" s="42"/>
      <c r="J449" s="49" t="s">
        <v>373</v>
      </c>
      <c r="K449" s="50">
        <v>0</v>
      </c>
      <c r="L449" s="50">
        <v>0</v>
      </c>
      <c r="M449" s="50">
        <v>0</v>
      </c>
      <c r="N449" s="50">
        <v>0</v>
      </c>
      <c r="O449" s="122">
        <v>0.03</v>
      </c>
      <c r="P449" s="50">
        <v>0</v>
      </c>
      <c r="Q449" s="50">
        <v>0</v>
      </c>
      <c r="R449" s="101">
        <v>3.5000000000000003E-2</v>
      </c>
      <c r="S449" s="50">
        <v>0</v>
      </c>
      <c r="T449" s="50">
        <v>0</v>
      </c>
    </row>
    <row r="450" spans="1:20" ht="15.75" x14ac:dyDescent="0.25">
      <c r="A450" s="76"/>
      <c r="B450" s="46">
        <v>1</v>
      </c>
      <c r="C450" s="47">
        <v>4</v>
      </c>
      <c r="D450" s="47">
        <v>4</v>
      </c>
      <c r="E450" s="48">
        <v>1</v>
      </c>
      <c r="F450" s="42">
        <v>12</v>
      </c>
      <c r="G450" s="42">
        <v>2</v>
      </c>
      <c r="H450" s="42"/>
      <c r="I450" s="42"/>
      <c r="J450" s="49" t="s">
        <v>374</v>
      </c>
      <c r="K450" s="50">
        <v>0</v>
      </c>
      <c r="L450" s="50">
        <v>0</v>
      </c>
      <c r="M450" s="50">
        <v>0</v>
      </c>
      <c r="N450" s="50">
        <v>0</v>
      </c>
      <c r="O450" s="122">
        <v>0.03</v>
      </c>
      <c r="P450" s="50">
        <v>0</v>
      </c>
      <c r="Q450" s="50">
        <v>0</v>
      </c>
      <c r="R450" s="101">
        <v>3.5000000000000003E-2</v>
      </c>
      <c r="S450" s="50">
        <v>0</v>
      </c>
      <c r="T450" s="50">
        <v>0</v>
      </c>
    </row>
    <row r="451" spans="1:20" ht="15.75" x14ac:dyDescent="0.25">
      <c r="A451" s="76"/>
      <c r="B451" s="46">
        <v>1</v>
      </c>
      <c r="C451" s="47">
        <v>4</v>
      </c>
      <c r="D451" s="47">
        <v>4</v>
      </c>
      <c r="E451" s="48">
        <v>1</v>
      </c>
      <c r="F451" s="42">
        <v>12</v>
      </c>
      <c r="G451" s="42">
        <v>3</v>
      </c>
      <c r="H451" s="42"/>
      <c r="I451" s="42"/>
      <c r="J451" s="49" t="s">
        <v>375</v>
      </c>
      <c r="K451" s="50">
        <v>0</v>
      </c>
      <c r="L451" s="50">
        <v>0</v>
      </c>
      <c r="M451" s="50">
        <v>0</v>
      </c>
      <c r="N451" s="50">
        <v>0</v>
      </c>
      <c r="O451" s="122">
        <v>0.03</v>
      </c>
      <c r="P451" s="50">
        <v>0</v>
      </c>
      <c r="Q451" s="50">
        <v>0</v>
      </c>
      <c r="R451" s="101">
        <v>3.5000000000000003E-2</v>
      </c>
      <c r="S451" s="50">
        <v>0</v>
      </c>
      <c r="T451" s="50">
        <v>0</v>
      </c>
    </row>
    <row r="452" spans="1:20" ht="15.75" x14ac:dyDescent="0.25">
      <c r="A452" s="76"/>
      <c r="B452" s="46">
        <v>1</v>
      </c>
      <c r="C452" s="47">
        <v>4</v>
      </c>
      <c r="D452" s="47">
        <v>4</v>
      </c>
      <c r="E452" s="48">
        <v>1</v>
      </c>
      <c r="F452" s="42">
        <v>12</v>
      </c>
      <c r="G452" s="42">
        <v>4</v>
      </c>
      <c r="H452" s="42"/>
      <c r="I452" s="42"/>
      <c r="J452" s="49" t="s">
        <v>376</v>
      </c>
      <c r="K452" s="50">
        <v>0</v>
      </c>
      <c r="L452" s="50">
        <v>0</v>
      </c>
      <c r="M452" s="50">
        <v>0</v>
      </c>
      <c r="N452" s="50">
        <v>0</v>
      </c>
      <c r="O452" s="122">
        <v>0.03</v>
      </c>
      <c r="P452" s="50">
        <v>0</v>
      </c>
      <c r="Q452" s="50">
        <v>0</v>
      </c>
      <c r="R452" s="101">
        <v>3.5000000000000003E-2</v>
      </c>
      <c r="S452" s="50">
        <v>0</v>
      </c>
      <c r="T452" s="50">
        <v>0</v>
      </c>
    </row>
    <row r="453" spans="1:20" ht="15.75" x14ac:dyDescent="0.25">
      <c r="A453" s="76"/>
      <c r="B453" s="46">
        <v>1</v>
      </c>
      <c r="C453" s="47">
        <v>4</v>
      </c>
      <c r="D453" s="47">
        <v>4</v>
      </c>
      <c r="E453" s="48">
        <v>1</v>
      </c>
      <c r="F453" s="42">
        <v>12</v>
      </c>
      <c r="G453" s="42">
        <v>5</v>
      </c>
      <c r="H453" s="42"/>
      <c r="I453" s="42"/>
      <c r="J453" s="49" t="s">
        <v>377</v>
      </c>
      <c r="K453" s="50">
        <v>0</v>
      </c>
      <c r="L453" s="50">
        <v>0</v>
      </c>
      <c r="M453" s="50">
        <v>0</v>
      </c>
      <c r="N453" s="50">
        <v>0</v>
      </c>
      <c r="O453" s="122">
        <v>0.03</v>
      </c>
      <c r="P453" s="50">
        <v>0</v>
      </c>
      <c r="Q453" s="50">
        <v>0</v>
      </c>
      <c r="R453" s="101">
        <v>3.5000000000000003E-2</v>
      </c>
      <c r="S453" s="50">
        <v>0</v>
      </c>
      <c r="T453" s="50">
        <v>0</v>
      </c>
    </row>
    <row r="454" spans="1:20" ht="15.75" x14ac:dyDescent="0.25">
      <c r="A454" s="76"/>
      <c r="B454" s="46">
        <v>1</v>
      </c>
      <c r="C454" s="47">
        <v>4</v>
      </c>
      <c r="D454" s="47">
        <v>4</v>
      </c>
      <c r="E454" s="48">
        <v>1</v>
      </c>
      <c r="F454" s="42">
        <v>12</v>
      </c>
      <c r="G454" s="42">
        <v>6</v>
      </c>
      <c r="H454" s="42"/>
      <c r="I454" s="42"/>
      <c r="J454" s="49" t="s">
        <v>378</v>
      </c>
      <c r="K454" s="50">
        <v>260.44</v>
      </c>
      <c r="L454" s="50">
        <v>86.81</v>
      </c>
      <c r="M454" s="50">
        <v>174</v>
      </c>
      <c r="N454" s="50">
        <v>521.25</v>
      </c>
      <c r="O454" s="122">
        <v>0.03</v>
      </c>
      <c r="P454" s="50">
        <v>15.63</v>
      </c>
      <c r="Q454" s="50">
        <v>536.88</v>
      </c>
      <c r="R454" s="101">
        <v>3.5000000000000003E-2</v>
      </c>
      <c r="S454" s="50">
        <v>18.79</v>
      </c>
      <c r="T454" s="50">
        <v>555.66999999999996</v>
      </c>
    </row>
    <row r="455" spans="1:20" ht="15.75" x14ac:dyDescent="0.25">
      <c r="A455" s="76"/>
      <c r="B455" s="46">
        <v>1</v>
      </c>
      <c r="C455" s="47">
        <v>4</v>
      </c>
      <c r="D455" s="47">
        <v>4</v>
      </c>
      <c r="E455" s="48">
        <v>1</v>
      </c>
      <c r="F455" s="42">
        <v>12</v>
      </c>
      <c r="G455" s="42">
        <v>7</v>
      </c>
      <c r="H455" s="42"/>
      <c r="I455" s="42"/>
      <c r="J455" s="49" t="s">
        <v>379</v>
      </c>
      <c r="K455" s="50">
        <v>0</v>
      </c>
      <c r="L455" s="50">
        <v>0</v>
      </c>
      <c r="M455" s="50">
        <v>0</v>
      </c>
      <c r="N455" s="50">
        <v>0</v>
      </c>
      <c r="O455" s="122">
        <v>0.03</v>
      </c>
      <c r="P455" s="50">
        <v>0</v>
      </c>
      <c r="Q455" s="50">
        <v>0</v>
      </c>
      <c r="R455" s="101">
        <v>3.5000000000000003E-2</v>
      </c>
      <c r="S455" s="50">
        <v>0</v>
      </c>
      <c r="T455" s="50">
        <v>0</v>
      </c>
    </row>
    <row r="456" spans="1:20" ht="27.75" customHeight="1" x14ac:dyDescent="0.25">
      <c r="A456" s="123" t="s">
        <v>22</v>
      </c>
      <c r="B456" s="124">
        <v>1</v>
      </c>
      <c r="C456" s="125">
        <v>4</v>
      </c>
      <c r="D456" s="125">
        <v>4</v>
      </c>
      <c r="E456" s="126">
        <v>2</v>
      </c>
      <c r="F456" s="131"/>
      <c r="G456" s="131"/>
      <c r="H456" s="131"/>
      <c r="I456" s="131"/>
      <c r="J456" s="147" t="s">
        <v>380</v>
      </c>
      <c r="K456" s="144">
        <v>0</v>
      </c>
      <c r="L456" s="144">
        <v>0</v>
      </c>
      <c r="M456" s="144">
        <v>0</v>
      </c>
      <c r="N456" s="144">
        <v>0</v>
      </c>
      <c r="O456" s="137"/>
      <c r="P456" s="144">
        <v>0</v>
      </c>
      <c r="Q456" s="144">
        <v>0</v>
      </c>
      <c r="R456" s="137"/>
      <c r="S456" s="144">
        <v>0</v>
      </c>
      <c r="T456" s="144">
        <v>0</v>
      </c>
    </row>
    <row r="457" spans="1:20" ht="15.75" x14ac:dyDescent="0.25">
      <c r="A457" s="45"/>
      <c r="B457" s="39">
        <v>1</v>
      </c>
      <c r="C457" s="40">
        <v>4</v>
      </c>
      <c r="D457" s="40">
        <v>4</v>
      </c>
      <c r="E457" s="41">
        <v>2</v>
      </c>
      <c r="F457" s="55">
        <v>1</v>
      </c>
      <c r="G457" s="42"/>
      <c r="H457" s="42"/>
      <c r="I457" s="42"/>
      <c r="J457" s="43" t="s">
        <v>381</v>
      </c>
      <c r="K457" s="72">
        <v>0</v>
      </c>
      <c r="L457" s="72">
        <v>0</v>
      </c>
      <c r="M457" s="72">
        <v>0</v>
      </c>
      <c r="N457" s="72">
        <v>0</v>
      </c>
      <c r="O457" s="104"/>
      <c r="P457" s="72">
        <v>0</v>
      </c>
      <c r="Q457" s="72">
        <v>0</v>
      </c>
      <c r="R457" s="104"/>
      <c r="S457" s="72">
        <v>0</v>
      </c>
      <c r="T457" s="72">
        <v>0</v>
      </c>
    </row>
    <row r="458" spans="1:20" ht="15.75" x14ac:dyDescent="0.25">
      <c r="A458" s="45"/>
      <c r="B458" s="46">
        <v>1</v>
      </c>
      <c r="C458" s="47">
        <v>4</v>
      </c>
      <c r="D458" s="47">
        <v>4</v>
      </c>
      <c r="E458" s="48">
        <v>2</v>
      </c>
      <c r="F458" s="42">
        <v>1</v>
      </c>
      <c r="G458" s="42">
        <v>1</v>
      </c>
      <c r="H458" s="42"/>
      <c r="I458" s="42"/>
      <c r="J458" s="49" t="s">
        <v>382</v>
      </c>
      <c r="K458" s="50">
        <v>0</v>
      </c>
      <c r="L458" s="50">
        <v>0</v>
      </c>
      <c r="M458" s="50">
        <v>0</v>
      </c>
      <c r="N458" s="50">
        <v>0</v>
      </c>
      <c r="O458" s="122">
        <v>0.03</v>
      </c>
      <c r="P458" s="50">
        <v>0</v>
      </c>
      <c r="Q458" s="50">
        <v>0</v>
      </c>
      <c r="R458" s="101">
        <v>3.5000000000000003E-2</v>
      </c>
      <c r="S458" s="50">
        <v>0</v>
      </c>
      <c r="T458" s="50">
        <v>0</v>
      </c>
    </row>
    <row r="459" spans="1:20" ht="15.75" x14ac:dyDescent="0.25">
      <c r="A459" s="45"/>
      <c r="B459" s="46">
        <v>1</v>
      </c>
      <c r="C459" s="47">
        <v>4</v>
      </c>
      <c r="D459" s="47">
        <v>4</v>
      </c>
      <c r="E459" s="48">
        <v>2</v>
      </c>
      <c r="F459" s="42">
        <v>1</v>
      </c>
      <c r="G459" s="42">
        <v>2</v>
      </c>
      <c r="H459" s="42"/>
      <c r="I459" s="42"/>
      <c r="J459" s="49" t="s">
        <v>383</v>
      </c>
      <c r="K459" s="50">
        <v>0</v>
      </c>
      <c r="L459" s="50">
        <v>0</v>
      </c>
      <c r="M459" s="50">
        <v>0</v>
      </c>
      <c r="N459" s="50">
        <v>0</v>
      </c>
      <c r="O459" s="122">
        <v>0.03</v>
      </c>
      <c r="P459" s="50">
        <v>0</v>
      </c>
      <c r="Q459" s="50">
        <v>0</v>
      </c>
      <c r="R459" s="101">
        <v>3.5000000000000003E-2</v>
      </c>
      <c r="S459" s="50">
        <v>0</v>
      </c>
      <c r="T459" s="50">
        <v>0</v>
      </c>
    </row>
    <row r="460" spans="1:20" ht="15.75" x14ac:dyDescent="0.25">
      <c r="A460" s="45"/>
      <c r="B460" s="46">
        <v>1</v>
      </c>
      <c r="C460" s="47">
        <v>4</v>
      </c>
      <c r="D460" s="47">
        <v>4</v>
      </c>
      <c r="E460" s="48">
        <v>2</v>
      </c>
      <c r="F460" s="42">
        <v>1</v>
      </c>
      <c r="G460" s="42">
        <v>3</v>
      </c>
      <c r="H460" s="42"/>
      <c r="I460" s="42"/>
      <c r="J460" s="49" t="s">
        <v>199</v>
      </c>
      <c r="K460" s="50">
        <v>0</v>
      </c>
      <c r="L460" s="50">
        <v>0</v>
      </c>
      <c r="M460" s="50">
        <v>0</v>
      </c>
      <c r="N460" s="50">
        <v>0</v>
      </c>
      <c r="O460" s="122">
        <v>0.03</v>
      </c>
      <c r="P460" s="50">
        <v>0</v>
      </c>
      <c r="Q460" s="50">
        <v>0</v>
      </c>
      <c r="R460" s="101">
        <v>3.5000000000000003E-2</v>
      </c>
      <c r="S460" s="50">
        <v>0</v>
      </c>
      <c r="T460" s="50">
        <v>0</v>
      </c>
    </row>
    <row r="461" spans="1:20" ht="15.75" x14ac:dyDescent="0.25">
      <c r="A461" s="45"/>
      <c r="B461" s="46">
        <v>1</v>
      </c>
      <c r="C461" s="47">
        <v>4</v>
      </c>
      <c r="D461" s="47">
        <v>4</v>
      </c>
      <c r="E461" s="48">
        <v>2</v>
      </c>
      <c r="F461" s="42">
        <v>1</v>
      </c>
      <c r="G461" s="42">
        <v>4</v>
      </c>
      <c r="H461" s="42"/>
      <c r="I461" s="42"/>
      <c r="J461" s="49" t="s">
        <v>384</v>
      </c>
      <c r="K461" s="50">
        <v>0</v>
      </c>
      <c r="L461" s="50">
        <v>0</v>
      </c>
      <c r="M461" s="50">
        <v>0</v>
      </c>
      <c r="N461" s="50">
        <v>0</v>
      </c>
      <c r="O461" s="122">
        <v>0.03</v>
      </c>
      <c r="P461" s="50">
        <v>0</v>
      </c>
      <c r="Q461" s="50">
        <v>0</v>
      </c>
      <c r="R461" s="101">
        <v>3.5000000000000003E-2</v>
      </c>
      <c r="S461" s="50">
        <v>0</v>
      </c>
      <c r="T461" s="50">
        <v>0</v>
      </c>
    </row>
    <row r="462" spans="1:20" ht="15.75" x14ac:dyDescent="0.25">
      <c r="A462" s="45"/>
      <c r="B462" s="46">
        <v>1</v>
      </c>
      <c r="C462" s="47">
        <v>4</v>
      </c>
      <c r="D462" s="47">
        <v>4</v>
      </c>
      <c r="E462" s="48">
        <v>2</v>
      </c>
      <c r="F462" s="42">
        <v>1</v>
      </c>
      <c r="G462" s="42">
        <v>5</v>
      </c>
      <c r="H462" s="42"/>
      <c r="I462" s="42"/>
      <c r="J462" s="49" t="s">
        <v>385</v>
      </c>
      <c r="K462" s="50">
        <v>0</v>
      </c>
      <c r="L462" s="50">
        <v>0</v>
      </c>
      <c r="M462" s="50">
        <v>0</v>
      </c>
      <c r="N462" s="50">
        <v>0</v>
      </c>
      <c r="O462" s="122">
        <v>0.03</v>
      </c>
      <c r="P462" s="50">
        <v>0</v>
      </c>
      <c r="Q462" s="50">
        <v>0</v>
      </c>
      <c r="R462" s="101">
        <v>3.5000000000000003E-2</v>
      </c>
      <c r="S462" s="50">
        <v>0</v>
      </c>
      <c r="T462" s="50">
        <v>0</v>
      </c>
    </row>
    <row r="463" spans="1:20" ht="15.75" x14ac:dyDescent="0.25">
      <c r="A463" s="45"/>
      <c r="B463" s="39">
        <v>1</v>
      </c>
      <c r="C463" s="40">
        <v>4</v>
      </c>
      <c r="D463" s="40">
        <v>4</v>
      </c>
      <c r="E463" s="41">
        <v>2</v>
      </c>
      <c r="F463" s="55">
        <v>2</v>
      </c>
      <c r="G463" s="42"/>
      <c r="H463" s="42"/>
      <c r="I463" s="42"/>
      <c r="J463" s="43" t="s">
        <v>386</v>
      </c>
      <c r="K463" s="72">
        <v>0</v>
      </c>
      <c r="L463" s="72">
        <v>0</v>
      </c>
      <c r="M463" s="72">
        <v>0</v>
      </c>
      <c r="N463" s="72">
        <v>0</v>
      </c>
      <c r="O463" s="104"/>
      <c r="P463" s="72">
        <v>0</v>
      </c>
      <c r="Q463" s="72">
        <v>0</v>
      </c>
      <c r="R463" s="104"/>
      <c r="S463" s="72">
        <v>0</v>
      </c>
      <c r="T463" s="72">
        <v>0</v>
      </c>
    </row>
    <row r="464" spans="1:20" ht="15.75" x14ac:dyDescent="0.25">
      <c r="A464" s="45"/>
      <c r="B464" s="46">
        <v>1</v>
      </c>
      <c r="C464" s="47">
        <v>4</v>
      </c>
      <c r="D464" s="47">
        <v>4</v>
      </c>
      <c r="E464" s="48">
        <v>2</v>
      </c>
      <c r="F464" s="42">
        <v>2</v>
      </c>
      <c r="G464" s="42">
        <v>1</v>
      </c>
      <c r="H464" s="42"/>
      <c r="I464" s="42"/>
      <c r="J464" s="49" t="s">
        <v>200</v>
      </c>
      <c r="K464" s="50">
        <v>0</v>
      </c>
      <c r="L464" s="50">
        <v>0</v>
      </c>
      <c r="M464" s="50">
        <v>0</v>
      </c>
      <c r="N464" s="50">
        <v>0</v>
      </c>
      <c r="O464" s="122">
        <v>0.03</v>
      </c>
      <c r="P464" s="50">
        <v>0</v>
      </c>
      <c r="Q464" s="50">
        <v>0</v>
      </c>
      <c r="R464" s="101">
        <v>3.5000000000000003E-2</v>
      </c>
      <c r="S464" s="50">
        <v>0</v>
      </c>
      <c r="T464" s="50">
        <v>0</v>
      </c>
    </row>
    <row r="465" spans="1:20" ht="15.75" x14ac:dyDescent="0.25">
      <c r="A465" s="45"/>
      <c r="B465" s="46">
        <v>1</v>
      </c>
      <c r="C465" s="47">
        <v>4</v>
      </c>
      <c r="D465" s="47">
        <v>4</v>
      </c>
      <c r="E465" s="48">
        <v>2</v>
      </c>
      <c r="F465" s="42">
        <v>2</v>
      </c>
      <c r="G465" s="42">
        <v>2</v>
      </c>
      <c r="H465" s="42"/>
      <c r="I465" s="42"/>
      <c r="J465" s="49" t="s">
        <v>387</v>
      </c>
      <c r="K465" s="50">
        <v>0</v>
      </c>
      <c r="L465" s="50">
        <v>0</v>
      </c>
      <c r="M465" s="50">
        <v>0</v>
      </c>
      <c r="N465" s="50">
        <v>0</v>
      </c>
      <c r="O465" s="122">
        <v>0.03</v>
      </c>
      <c r="P465" s="50">
        <v>0</v>
      </c>
      <c r="Q465" s="50">
        <v>0</v>
      </c>
      <c r="R465" s="101">
        <v>3.5000000000000003E-2</v>
      </c>
      <c r="S465" s="50">
        <v>0</v>
      </c>
      <c r="T465" s="50">
        <v>0</v>
      </c>
    </row>
    <row r="466" spans="1:20" ht="15.75" x14ac:dyDescent="0.25">
      <c r="A466" s="123" t="s">
        <v>59</v>
      </c>
      <c r="B466" s="124">
        <v>1</v>
      </c>
      <c r="C466" s="125">
        <v>4</v>
      </c>
      <c r="D466" s="125">
        <v>4</v>
      </c>
      <c r="E466" s="126">
        <v>3</v>
      </c>
      <c r="F466" s="131"/>
      <c r="G466" s="131"/>
      <c r="H466" s="131"/>
      <c r="I466" s="131"/>
      <c r="J466" s="128" t="s">
        <v>388</v>
      </c>
      <c r="K466" s="144">
        <v>0</v>
      </c>
      <c r="L466" s="144">
        <v>0</v>
      </c>
      <c r="M466" s="144">
        <v>0</v>
      </c>
      <c r="N466" s="144">
        <v>0</v>
      </c>
      <c r="O466" s="137"/>
      <c r="P466" s="144">
        <v>0</v>
      </c>
      <c r="Q466" s="144">
        <v>0</v>
      </c>
      <c r="R466" s="137"/>
      <c r="S466" s="144">
        <v>0</v>
      </c>
      <c r="T466" s="144">
        <v>0</v>
      </c>
    </row>
    <row r="467" spans="1:20" ht="15.75" x14ac:dyDescent="0.25">
      <c r="A467" s="45"/>
      <c r="B467" s="46">
        <v>1</v>
      </c>
      <c r="C467" s="47">
        <v>4</v>
      </c>
      <c r="D467" s="47">
        <v>4</v>
      </c>
      <c r="E467" s="48">
        <v>3</v>
      </c>
      <c r="F467" s="42">
        <v>1</v>
      </c>
      <c r="G467" s="42"/>
      <c r="H467" s="42"/>
      <c r="I467" s="42"/>
      <c r="J467" s="49" t="s">
        <v>389</v>
      </c>
      <c r="K467" s="50">
        <v>0</v>
      </c>
      <c r="L467" s="50">
        <v>0</v>
      </c>
      <c r="M467" s="50">
        <v>0</v>
      </c>
      <c r="N467" s="50">
        <v>0</v>
      </c>
      <c r="O467" s="122">
        <v>0.03</v>
      </c>
      <c r="P467" s="50">
        <v>0</v>
      </c>
      <c r="Q467" s="50">
        <v>0</v>
      </c>
      <c r="R467" s="101">
        <v>3.5000000000000003E-2</v>
      </c>
      <c r="S467" s="50">
        <v>0</v>
      </c>
      <c r="T467" s="50">
        <v>0</v>
      </c>
    </row>
    <row r="468" spans="1:20" ht="38.25" customHeight="1" x14ac:dyDescent="0.25">
      <c r="A468" s="123" t="s">
        <v>195</v>
      </c>
      <c r="B468" s="124">
        <v>1</v>
      </c>
      <c r="C468" s="125">
        <v>4</v>
      </c>
      <c r="D468" s="125">
        <v>4</v>
      </c>
      <c r="E468" s="126">
        <v>4</v>
      </c>
      <c r="F468" s="131"/>
      <c r="G468" s="131"/>
      <c r="H468" s="131"/>
      <c r="I468" s="131"/>
      <c r="J468" s="147" t="s">
        <v>390</v>
      </c>
      <c r="K468" s="144">
        <v>3118.3</v>
      </c>
      <c r="L468" s="144">
        <v>1039</v>
      </c>
      <c r="M468" s="144">
        <v>2079</v>
      </c>
      <c r="N468" s="144">
        <v>6236.3</v>
      </c>
      <c r="O468" s="137"/>
      <c r="P468" s="144">
        <v>187.08</v>
      </c>
      <c r="Q468" s="144">
        <v>6423.38</v>
      </c>
      <c r="R468" s="137"/>
      <c r="S468" s="144">
        <v>224.81</v>
      </c>
      <c r="T468" s="144">
        <v>6648.1900000000005</v>
      </c>
    </row>
    <row r="469" spans="1:20" ht="25.5" x14ac:dyDescent="0.25">
      <c r="A469" s="79"/>
      <c r="B469" s="39">
        <v>1</v>
      </c>
      <c r="C469" s="40">
        <v>4</v>
      </c>
      <c r="D469" s="40">
        <v>4</v>
      </c>
      <c r="E469" s="41">
        <v>4</v>
      </c>
      <c r="F469" s="55">
        <v>1</v>
      </c>
      <c r="G469" s="42"/>
      <c r="H469" s="42"/>
      <c r="I469" s="42"/>
      <c r="J469" s="57" t="s">
        <v>391</v>
      </c>
      <c r="K469" s="72">
        <v>3118.3</v>
      </c>
      <c r="L469" s="72">
        <v>1039</v>
      </c>
      <c r="M469" s="72">
        <v>2079</v>
      </c>
      <c r="N469" s="72">
        <v>6236.3</v>
      </c>
      <c r="O469" s="104"/>
      <c r="P469" s="72">
        <v>187.08</v>
      </c>
      <c r="Q469" s="72">
        <v>6423.38</v>
      </c>
      <c r="R469" s="104"/>
      <c r="S469" s="72">
        <v>224.81</v>
      </c>
      <c r="T469" s="72">
        <v>6648.1900000000005</v>
      </c>
    </row>
    <row r="470" spans="1:20" ht="15.75" x14ac:dyDescent="0.25">
      <c r="A470" s="79"/>
      <c r="B470" s="46">
        <v>1</v>
      </c>
      <c r="C470" s="47">
        <v>4</v>
      </c>
      <c r="D470" s="47">
        <v>4</v>
      </c>
      <c r="E470" s="48">
        <v>4</v>
      </c>
      <c r="F470" s="42">
        <v>1</v>
      </c>
      <c r="G470" s="42">
        <v>1</v>
      </c>
      <c r="H470" s="42"/>
      <c r="I470" s="42"/>
      <c r="J470" s="49" t="s">
        <v>392</v>
      </c>
      <c r="K470" s="50">
        <v>3118.3</v>
      </c>
      <c r="L470" s="50">
        <v>1039</v>
      </c>
      <c r="M470" s="50">
        <v>2079</v>
      </c>
      <c r="N470" s="50">
        <v>6236.3</v>
      </c>
      <c r="O470" s="122">
        <v>0.03</v>
      </c>
      <c r="P470" s="50">
        <v>187.08</v>
      </c>
      <c r="Q470" s="50">
        <v>6423.38</v>
      </c>
      <c r="R470" s="101">
        <v>3.5000000000000003E-2</v>
      </c>
      <c r="S470" s="50">
        <v>224.81</v>
      </c>
      <c r="T470" s="50">
        <v>6648.1900000000005</v>
      </c>
    </row>
    <row r="471" spans="1:20" ht="15.75" x14ac:dyDescent="0.25">
      <c r="A471" s="79"/>
      <c r="B471" s="46">
        <v>1</v>
      </c>
      <c r="C471" s="47">
        <v>4</v>
      </c>
      <c r="D471" s="47">
        <v>4</v>
      </c>
      <c r="E471" s="48">
        <v>4</v>
      </c>
      <c r="F471" s="42">
        <v>1</v>
      </c>
      <c r="G471" s="42">
        <v>2</v>
      </c>
      <c r="H471" s="42"/>
      <c r="I471" s="42"/>
      <c r="J471" s="49" t="s">
        <v>393</v>
      </c>
      <c r="K471" s="50">
        <v>0</v>
      </c>
      <c r="L471" s="50">
        <v>0</v>
      </c>
      <c r="M471" s="50">
        <v>0</v>
      </c>
      <c r="N471" s="50">
        <v>0</v>
      </c>
      <c r="O471" s="122">
        <v>0.03</v>
      </c>
      <c r="P471" s="50">
        <v>0</v>
      </c>
      <c r="Q471" s="50">
        <v>0</v>
      </c>
      <c r="R471" s="101">
        <v>3.5000000000000003E-2</v>
      </c>
      <c r="S471" s="50">
        <v>0</v>
      </c>
      <c r="T471" s="50">
        <v>0</v>
      </c>
    </row>
    <row r="472" spans="1:20" ht="15.75" x14ac:dyDescent="0.25">
      <c r="A472" s="79"/>
      <c r="B472" s="46">
        <v>1</v>
      </c>
      <c r="C472" s="47">
        <v>4</v>
      </c>
      <c r="D472" s="47">
        <v>4</v>
      </c>
      <c r="E472" s="48">
        <v>4</v>
      </c>
      <c r="F472" s="42">
        <v>1</v>
      </c>
      <c r="G472" s="42">
        <v>3</v>
      </c>
      <c r="H472" s="42"/>
      <c r="I472" s="42"/>
      <c r="J472" s="49" t="s">
        <v>394</v>
      </c>
      <c r="K472" s="50">
        <v>0</v>
      </c>
      <c r="L472" s="50">
        <v>0</v>
      </c>
      <c r="M472" s="50">
        <v>0</v>
      </c>
      <c r="N472" s="50">
        <v>0</v>
      </c>
      <c r="O472" s="122">
        <v>0.03</v>
      </c>
      <c r="P472" s="50">
        <v>0</v>
      </c>
      <c r="Q472" s="50">
        <v>0</v>
      </c>
      <c r="R472" s="101">
        <v>3.5000000000000003E-2</v>
      </c>
      <c r="S472" s="50">
        <v>0</v>
      </c>
      <c r="T472" s="50">
        <v>0</v>
      </c>
    </row>
    <row r="473" spans="1:20" ht="15.75" x14ac:dyDescent="0.25">
      <c r="A473" s="79"/>
      <c r="B473" s="46">
        <v>1</v>
      </c>
      <c r="C473" s="47">
        <v>4</v>
      </c>
      <c r="D473" s="47">
        <v>4</v>
      </c>
      <c r="E473" s="48">
        <v>4</v>
      </c>
      <c r="F473" s="42">
        <v>1</v>
      </c>
      <c r="G473" s="42">
        <v>4</v>
      </c>
      <c r="H473" s="42"/>
      <c r="I473" s="42"/>
      <c r="J473" s="49" t="s">
        <v>395</v>
      </c>
      <c r="K473" s="50">
        <v>0</v>
      </c>
      <c r="L473" s="50">
        <v>0</v>
      </c>
      <c r="M473" s="50">
        <v>0</v>
      </c>
      <c r="N473" s="50">
        <v>0</v>
      </c>
      <c r="O473" s="122">
        <v>0.03</v>
      </c>
      <c r="P473" s="50">
        <v>0</v>
      </c>
      <c r="Q473" s="50">
        <v>0</v>
      </c>
      <c r="R473" s="101">
        <v>3.5000000000000003E-2</v>
      </c>
      <c r="S473" s="50">
        <v>0</v>
      </c>
      <c r="T473" s="50">
        <v>0</v>
      </c>
    </row>
    <row r="474" spans="1:20" ht="15.75" x14ac:dyDescent="0.25">
      <c r="A474" s="79"/>
      <c r="B474" s="46">
        <v>1</v>
      </c>
      <c r="C474" s="47">
        <v>4</v>
      </c>
      <c r="D474" s="47">
        <v>4</v>
      </c>
      <c r="E474" s="48">
        <v>4</v>
      </c>
      <c r="F474" s="42">
        <v>1</v>
      </c>
      <c r="G474" s="42">
        <v>5</v>
      </c>
      <c r="H474" s="42"/>
      <c r="I474" s="42"/>
      <c r="J474" s="49" t="s">
        <v>396</v>
      </c>
      <c r="K474" s="50">
        <v>0</v>
      </c>
      <c r="L474" s="50">
        <v>0</v>
      </c>
      <c r="M474" s="50">
        <v>0</v>
      </c>
      <c r="N474" s="50">
        <v>0</v>
      </c>
      <c r="O474" s="122">
        <v>0.03</v>
      </c>
      <c r="P474" s="50">
        <v>0</v>
      </c>
      <c r="Q474" s="50">
        <v>0</v>
      </c>
      <c r="R474" s="101">
        <v>3.5000000000000003E-2</v>
      </c>
      <c r="S474" s="50">
        <v>0</v>
      </c>
      <c r="T474" s="50">
        <v>0</v>
      </c>
    </row>
    <row r="475" spans="1:20" ht="30" customHeight="1" x14ac:dyDescent="0.25">
      <c r="A475" s="123" t="s">
        <v>256</v>
      </c>
      <c r="B475" s="124">
        <v>1</v>
      </c>
      <c r="C475" s="125">
        <v>4</v>
      </c>
      <c r="D475" s="125">
        <v>4</v>
      </c>
      <c r="E475" s="126">
        <v>5</v>
      </c>
      <c r="F475" s="131"/>
      <c r="G475" s="131"/>
      <c r="H475" s="131"/>
      <c r="I475" s="131"/>
      <c r="J475" s="147" t="s">
        <v>397</v>
      </c>
      <c r="K475" s="144">
        <v>0</v>
      </c>
      <c r="L475" s="144">
        <v>0</v>
      </c>
      <c r="M475" s="144">
        <v>0</v>
      </c>
      <c r="N475" s="144">
        <v>0</v>
      </c>
      <c r="O475" s="137"/>
      <c r="P475" s="144">
        <v>0</v>
      </c>
      <c r="Q475" s="144">
        <v>0</v>
      </c>
      <c r="R475" s="137"/>
      <c r="S475" s="144">
        <v>0</v>
      </c>
      <c r="T475" s="144">
        <v>0</v>
      </c>
    </row>
    <row r="476" spans="1:20" ht="15.75" x14ac:dyDescent="0.25">
      <c r="A476" s="45">
        <v>1</v>
      </c>
      <c r="B476" s="46">
        <v>1</v>
      </c>
      <c r="C476" s="47">
        <v>4</v>
      </c>
      <c r="D476" s="47">
        <v>4</v>
      </c>
      <c r="E476" s="48">
        <v>5</v>
      </c>
      <c r="F476" s="42">
        <v>1</v>
      </c>
      <c r="G476" s="42"/>
      <c r="H476" s="42"/>
      <c r="I476" s="42"/>
      <c r="J476" s="49" t="s">
        <v>398</v>
      </c>
      <c r="K476" s="50">
        <v>0</v>
      </c>
      <c r="L476" s="50">
        <v>0</v>
      </c>
      <c r="M476" s="50">
        <v>0</v>
      </c>
      <c r="N476" s="50">
        <v>0</v>
      </c>
      <c r="O476" s="122">
        <v>0.03</v>
      </c>
      <c r="P476" s="50">
        <v>0</v>
      </c>
      <c r="Q476" s="50">
        <v>0</v>
      </c>
      <c r="R476" s="101">
        <v>3.5000000000000003E-2</v>
      </c>
      <c r="S476" s="50">
        <v>0</v>
      </c>
      <c r="T476" s="50">
        <v>0</v>
      </c>
    </row>
    <row r="477" spans="1:20" ht="15.75" x14ac:dyDescent="0.25">
      <c r="A477" s="45">
        <v>2</v>
      </c>
      <c r="B477" s="46">
        <v>1</v>
      </c>
      <c r="C477" s="47">
        <v>4</v>
      </c>
      <c r="D477" s="47">
        <v>4</v>
      </c>
      <c r="E477" s="48">
        <v>5</v>
      </c>
      <c r="F477" s="42">
        <v>2</v>
      </c>
      <c r="G477" s="42"/>
      <c r="H477" s="42"/>
      <c r="I477" s="42"/>
      <c r="J477" s="49" t="s">
        <v>399</v>
      </c>
      <c r="K477" s="50">
        <v>0</v>
      </c>
      <c r="L477" s="50">
        <v>0</v>
      </c>
      <c r="M477" s="50">
        <v>0</v>
      </c>
      <c r="N477" s="50">
        <v>0</v>
      </c>
      <c r="O477" s="122">
        <v>0.03</v>
      </c>
      <c r="P477" s="50">
        <v>0</v>
      </c>
      <c r="Q477" s="50">
        <v>0</v>
      </c>
      <c r="R477" s="101">
        <v>3.5000000000000003E-2</v>
      </c>
      <c r="S477" s="50">
        <v>0</v>
      </c>
      <c r="T477" s="50">
        <v>0</v>
      </c>
    </row>
    <row r="478" spans="1:20" ht="15.75" x14ac:dyDescent="0.25">
      <c r="A478" s="45">
        <v>3</v>
      </c>
      <c r="B478" s="46">
        <v>1</v>
      </c>
      <c r="C478" s="47">
        <v>4</v>
      </c>
      <c r="D478" s="47">
        <v>4</v>
      </c>
      <c r="E478" s="48">
        <v>5</v>
      </c>
      <c r="F478" s="42">
        <v>3</v>
      </c>
      <c r="G478" s="42"/>
      <c r="H478" s="42"/>
      <c r="I478" s="42"/>
      <c r="J478" s="49" t="s">
        <v>400</v>
      </c>
      <c r="K478" s="50">
        <v>0</v>
      </c>
      <c r="L478" s="50">
        <v>0</v>
      </c>
      <c r="M478" s="50">
        <v>0</v>
      </c>
      <c r="N478" s="50">
        <v>0</v>
      </c>
      <c r="O478" s="122">
        <v>0.03</v>
      </c>
      <c r="P478" s="50">
        <v>0</v>
      </c>
      <c r="Q478" s="50">
        <v>0</v>
      </c>
      <c r="R478" s="101">
        <v>3.5000000000000003E-2</v>
      </c>
      <c r="S478" s="50">
        <v>0</v>
      </c>
      <c r="T478" s="50">
        <v>0</v>
      </c>
    </row>
    <row r="479" spans="1:20" ht="15.75" x14ac:dyDescent="0.25">
      <c r="A479" s="45">
        <v>4</v>
      </c>
      <c r="B479" s="46">
        <v>1</v>
      </c>
      <c r="C479" s="47">
        <v>4</v>
      </c>
      <c r="D479" s="47">
        <v>4</v>
      </c>
      <c r="E479" s="48">
        <v>5</v>
      </c>
      <c r="F479" s="42">
        <v>4</v>
      </c>
      <c r="G479" s="42"/>
      <c r="H479" s="42"/>
      <c r="I479" s="42"/>
      <c r="J479" s="49" t="s">
        <v>401</v>
      </c>
      <c r="K479" s="50">
        <v>0</v>
      </c>
      <c r="L479" s="50">
        <v>0</v>
      </c>
      <c r="M479" s="50">
        <v>0</v>
      </c>
      <c r="N479" s="50">
        <v>0</v>
      </c>
      <c r="O479" s="122">
        <v>0.03</v>
      </c>
      <c r="P479" s="50">
        <v>0</v>
      </c>
      <c r="Q479" s="50">
        <v>0</v>
      </c>
      <c r="R479" s="101">
        <v>3.5000000000000003E-2</v>
      </c>
      <c r="S479" s="50">
        <v>0</v>
      </c>
      <c r="T479" s="50">
        <v>0</v>
      </c>
    </row>
    <row r="480" spans="1:20" ht="15.75" x14ac:dyDescent="0.25">
      <c r="A480" s="45">
        <v>5</v>
      </c>
      <c r="B480" s="46">
        <v>1</v>
      </c>
      <c r="C480" s="47">
        <v>4</v>
      </c>
      <c r="D480" s="47">
        <v>4</v>
      </c>
      <c r="E480" s="48">
        <v>5</v>
      </c>
      <c r="F480" s="42">
        <v>5</v>
      </c>
      <c r="G480" s="42"/>
      <c r="H480" s="42"/>
      <c r="I480" s="42"/>
      <c r="J480" s="49" t="s">
        <v>402</v>
      </c>
      <c r="K480" s="50">
        <v>0</v>
      </c>
      <c r="L480" s="50">
        <v>0</v>
      </c>
      <c r="M480" s="50">
        <v>0</v>
      </c>
      <c r="N480" s="50">
        <v>0</v>
      </c>
      <c r="O480" s="122">
        <v>0.03</v>
      </c>
      <c r="P480" s="50">
        <v>0</v>
      </c>
      <c r="Q480" s="50">
        <v>0</v>
      </c>
      <c r="R480" s="101">
        <v>3.5000000000000003E-2</v>
      </c>
      <c r="S480" s="50">
        <v>0</v>
      </c>
      <c r="T480" s="50">
        <v>0</v>
      </c>
    </row>
    <row r="481" spans="1:20" ht="15.75" x14ac:dyDescent="0.25">
      <c r="A481" s="45">
        <v>6</v>
      </c>
      <c r="B481" s="46">
        <v>1</v>
      </c>
      <c r="C481" s="47">
        <v>4</v>
      </c>
      <c r="D481" s="47">
        <v>4</v>
      </c>
      <c r="E481" s="48">
        <v>5</v>
      </c>
      <c r="F481" s="42">
        <v>6</v>
      </c>
      <c r="G481" s="42"/>
      <c r="H481" s="42"/>
      <c r="I481" s="42"/>
      <c r="J481" s="49" t="s">
        <v>403</v>
      </c>
      <c r="K481" s="50">
        <v>0</v>
      </c>
      <c r="L481" s="50">
        <v>0</v>
      </c>
      <c r="M481" s="50">
        <v>0</v>
      </c>
      <c r="N481" s="50">
        <v>0</v>
      </c>
      <c r="O481" s="122">
        <v>0.03</v>
      </c>
      <c r="P481" s="50">
        <v>0</v>
      </c>
      <c r="Q481" s="50">
        <v>0</v>
      </c>
      <c r="R481" s="101">
        <v>3.5000000000000003E-2</v>
      </c>
      <c r="S481" s="50">
        <v>0</v>
      </c>
      <c r="T481" s="50">
        <v>0</v>
      </c>
    </row>
    <row r="482" spans="1:20" ht="15.75" x14ac:dyDescent="0.25">
      <c r="A482" s="45">
        <v>7</v>
      </c>
      <c r="B482" s="46">
        <v>1</v>
      </c>
      <c r="C482" s="47">
        <v>4</v>
      </c>
      <c r="D482" s="47">
        <v>4</v>
      </c>
      <c r="E482" s="48">
        <v>5</v>
      </c>
      <c r="F482" s="42">
        <v>7</v>
      </c>
      <c r="G482" s="42"/>
      <c r="H482" s="42"/>
      <c r="I482" s="42"/>
      <c r="J482" s="49" t="s">
        <v>404</v>
      </c>
      <c r="K482" s="50">
        <v>0</v>
      </c>
      <c r="L482" s="50">
        <v>0</v>
      </c>
      <c r="M482" s="50">
        <v>0</v>
      </c>
      <c r="N482" s="50">
        <v>0</v>
      </c>
      <c r="O482" s="122">
        <v>0.03</v>
      </c>
      <c r="P482" s="50">
        <v>0</v>
      </c>
      <c r="Q482" s="50">
        <v>0</v>
      </c>
      <c r="R482" s="101">
        <v>3.5000000000000003E-2</v>
      </c>
      <c r="S482" s="50">
        <v>0</v>
      </c>
      <c r="T482" s="50">
        <v>0</v>
      </c>
    </row>
    <row r="483" spans="1:20" ht="15.75" x14ac:dyDescent="0.25">
      <c r="A483" s="45">
        <v>8</v>
      </c>
      <c r="B483" s="46">
        <v>1</v>
      </c>
      <c r="C483" s="47">
        <v>4</v>
      </c>
      <c r="D483" s="47">
        <v>4</v>
      </c>
      <c r="E483" s="48">
        <v>5</v>
      </c>
      <c r="F483" s="42">
        <v>8</v>
      </c>
      <c r="G483" s="42"/>
      <c r="H483" s="42"/>
      <c r="I483" s="42"/>
      <c r="J483" s="49" t="s">
        <v>405</v>
      </c>
      <c r="K483" s="50">
        <v>0</v>
      </c>
      <c r="L483" s="50">
        <v>0</v>
      </c>
      <c r="M483" s="50">
        <v>0</v>
      </c>
      <c r="N483" s="50">
        <v>0</v>
      </c>
      <c r="O483" s="122">
        <v>0.03</v>
      </c>
      <c r="P483" s="50">
        <v>0</v>
      </c>
      <c r="Q483" s="50">
        <v>0</v>
      </c>
      <c r="R483" s="101">
        <v>3.5000000000000003E-2</v>
      </c>
      <c r="S483" s="50">
        <v>0</v>
      </c>
      <c r="T483" s="50">
        <v>0</v>
      </c>
    </row>
    <row r="484" spans="1:20" ht="15.75" x14ac:dyDescent="0.25">
      <c r="A484" s="45">
        <v>9</v>
      </c>
      <c r="B484" s="46">
        <v>1</v>
      </c>
      <c r="C484" s="47">
        <v>4</v>
      </c>
      <c r="D484" s="47">
        <v>4</v>
      </c>
      <c r="E484" s="48">
        <v>5</v>
      </c>
      <c r="F484" s="42">
        <v>9</v>
      </c>
      <c r="G484" s="42"/>
      <c r="H484" s="42"/>
      <c r="I484" s="42"/>
      <c r="J484" s="49" t="s">
        <v>406</v>
      </c>
      <c r="K484" s="50">
        <v>0</v>
      </c>
      <c r="L484" s="50">
        <v>0</v>
      </c>
      <c r="M484" s="50">
        <v>0</v>
      </c>
      <c r="N484" s="50">
        <v>0</v>
      </c>
      <c r="O484" s="122">
        <v>0.03</v>
      </c>
      <c r="P484" s="50">
        <v>0</v>
      </c>
      <c r="Q484" s="50">
        <v>0</v>
      </c>
      <c r="R484" s="101">
        <v>3.5000000000000003E-2</v>
      </c>
      <c r="S484" s="50">
        <v>0</v>
      </c>
      <c r="T484" s="50">
        <v>0</v>
      </c>
    </row>
    <row r="485" spans="1:20" ht="15.75" x14ac:dyDescent="0.25">
      <c r="A485" s="45">
        <v>10</v>
      </c>
      <c r="B485" s="46">
        <v>1</v>
      </c>
      <c r="C485" s="47">
        <v>4</v>
      </c>
      <c r="D485" s="47">
        <v>4</v>
      </c>
      <c r="E485" s="48">
        <v>5</v>
      </c>
      <c r="F485" s="42">
        <v>10</v>
      </c>
      <c r="G485" s="42"/>
      <c r="H485" s="42"/>
      <c r="I485" s="42"/>
      <c r="J485" s="49" t="s">
        <v>407</v>
      </c>
      <c r="K485" s="50">
        <v>0</v>
      </c>
      <c r="L485" s="50">
        <v>0</v>
      </c>
      <c r="M485" s="50">
        <v>0</v>
      </c>
      <c r="N485" s="50">
        <v>0</v>
      </c>
      <c r="O485" s="122">
        <v>0.03</v>
      </c>
      <c r="P485" s="50">
        <v>0</v>
      </c>
      <c r="Q485" s="50">
        <v>0</v>
      </c>
      <c r="R485" s="101">
        <v>3.5000000000000003E-2</v>
      </c>
      <c r="S485" s="50">
        <v>0</v>
      </c>
      <c r="T485" s="50">
        <v>0</v>
      </c>
    </row>
    <row r="486" spans="1:20" ht="15.75" x14ac:dyDescent="0.25">
      <c r="A486" s="45">
        <v>11</v>
      </c>
      <c r="B486" s="46">
        <v>1</v>
      </c>
      <c r="C486" s="47">
        <v>4</v>
      </c>
      <c r="D486" s="47">
        <v>4</v>
      </c>
      <c r="E486" s="48">
        <v>5</v>
      </c>
      <c r="F486" s="42">
        <v>11</v>
      </c>
      <c r="G486" s="42"/>
      <c r="H486" s="42"/>
      <c r="I486" s="42"/>
      <c r="J486" s="49" t="s">
        <v>408</v>
      </c>
      <c r="K486" s="50">
        <v>0</v>
      </c>
      <c r="L486" s="50">
        <v>0</v>
      </c>
      <c r="M486" s="50">
        <v>0</v>
      </c>
      <c r="N486" s="50">
        <v>0</v>
      </c>
      <c r="O486" s="122">
        <v>0.03</v>
      </c>
      <c r="P486" s="50">
        <v>0</v>
      </c>
      <c r="Q486" s="50">
        <v>0</v>
      </c>
      <c r="R486" s="101">
        <v>3.5000000000000003E-2</v>
      </c>
      <c r="S486" s="50">
        <v>0</v>
      </c>
      <c r="T486" s="50">
        <v>0</v>
      </c>
    </row>
    <row r="487" spans="1:20" ht="15.75" x14ac:dyDescent="0.25">
      <c r="A487" s="45">
        <v>12</v>
      </c>
      <c r="B487" s="46">
        <v>1</v>
      </c>
      <c r="C487" s="47">
        <v>4</v>
      </c>
      <c r="D487" s="47">
        <v>4</v>
      </c>
      <c r="E487" s="48">
        <v>5</v>
      </c>
      <c r="F487" s="42">
        <v>12</v>
      </c>
      <c r="G487" s="42"/>
      <c r="H487" s="42"/>
      <c r="I487" s="42"/>
      <c r="J487" s="49" t="s">
        <v>409</v>
      </c>
      <c r="K487" s="50">
        <v>0</v>
      </c>
      <c r="L487" s="50">
        <v>0</v>
      </c>
      <c r="M487" s="50">
        <v>0</v>
      </c>
      <c r="N487" s="50">
        <v>0</v>
      </c>
      <c r="O487" s="122">
        <v>0.03</v>
      </c>
      <c r="P487" s="50">
        <v>0</v>
      </c>
      <c r="Q487" s="50">
        <v>0</v>
      </c>
      <c r="R487" s="101">
        <v>3.5000000000000003E-2</v>
      </c>
      <c r="S487" s="50">
        <v>0</v>
      </c>
      <c r="T487" s="50">
        <v>0</v>
      </c>
    </row>
    <row r="488" spans="1:20" ht="15.75" x14ac:dyDescent="0.25">
      <c r="A488" s="45">
        <v>13</v>
      </c>
      <c r="B488" s="46">
        <v>1</v>
      </c>
      <c r="C488" s="47">
        <v>4</v>
      </c>
      <c r="D488" s="47">
        <v>4</v>
      </c>
      <c r="E488" s="48">
        <v>5</v>
      </c>
      <c r="F488" s="42">
        <v>13</v>
      </c>
      <c r="G488" s="42"/>
      <c r="H488" s="42"/>
      <c r="I488" s="42"/>
      <c r="J488" s="49" t="s">
        <v>410</v>
      </c>
      <c r="K488" s="50">
        <v>0</v>
      </c>
      <c r="L488" s="50">
        <v>0</v>
      </c>
      <c r="M488" s="50">
        <v>0</v>
      </c>
      <c r="N488" s="50">
        <v>0</v>
      </c>
      <c r="O488" s="122">
        <v>0.03</v>
      </c>
      <c r="P488" s="50">
        <v>0</v>
      </c>
      <c r="Q488" s="50">
        <v>0</v>
      </c>
      <c r="R488" s="101">
        <v>3.5000000000000003E-2</v>
      </c>
      <c r="S488" s="50">
        <v>0</v>
      </c>
      <c r="T488" s="50">
        <v>0</v>
      </c>
    </row>
    <row r="489" spans="1:20" ht="15.75" x14ac:dyDescent="0.25">
      <c r="A489" s="45">
        <v>14</v>
      </c>
      <c r="B489" s="46">
        <v>1</v>
      </c>
      <c r="C489" s="47">
        <v>4</v>
      </c>
      <c r="D489" s="47">
        <v>4</v>
      </c>
      <c r="E489" s="48">
        <v>5</v>
      </c>
      <c r="F489" s="42">
        <v>14</v>
      </c>
      <c r="G489" s="42"/>
      <c r="H489" s="42"/>
      <c r="I489" s="42"/>
      <c r="J489" s="49" t="s">
        <v>411</v>
      </c>
      <c r="K489" s="50">
        <v>0</v>
      </c>
      <c r="L489" s="50">
        <v>0</v>
      </c>
      <c r="M489" s="50">
        <v>0</v>
      </c>
      <c r="N489" s="50">
        <v>0</v>
      </c>
      <c r="O489" s="122">
        <v>0.03</v>
      </c>
      <c r="P489" s="50">
        <v>0</v>
      </c>
      <c r="Q489" s="50">
        <v>0</v>
      </c>
      <c r="R489" s="101">
        <v>3.5000000000000003E-2</v>
      </c>
      <c r="S489" s="50">
        <v>0</v>
      </c>
      <c r="T489" s="50">
        <v>0</v>
      </c>
    </row>
    <row r="490" spans="1:20" ht="15.75" x14ac:dyDescent="0.25">
      <c r="A490" s="45">
        <v>15</v>
      </c>
      <c r="B490" s="46">
        <v>1</v>
      </c>
      <c r="C490" s="47">
        <v>4</v>
      </c>
      <c r="D490" s="47">
        <v>4</v>
      </c>
      <c r="E490" s="48">
        <v>5</v>
      </c>
      <c r="F490" s="42">
        <v>15</v>
      </c>
      <c r="G490" s="42"/>
      <c r="H490" s="42"/>
      <c r="I490" s="42"/>
      <c r="J490" s="49" t="s">
        <v>412</v>
      </c>
      <c r="K490" s="50">
        <v>0</v>
      </c>
      <c r="L490" s="50">
        <v>0</v>
      </c>
      <c r="M490" s="50">
        <v>0</v>
      </c>
      <c r="N490" s="50">
        <v>0</v>
      </c>
      <c r="O490" s="122">
        <v>0.03</v>
      </c>
      <c r="P490" s="50">
        <v>0</v>
      </c>
      <c r="Q490" s="50">
        <v>0</v>
      </c>
      <c r="R490" s="101">
        <v>3.5000000000000003E-2</v>
      </c>
      <c r="S490" s="50">
        <v>0</v>
      </c>
      <c r="T490" s="50">
        <v>0</v>
      </c>
    </row>
    <row r="491" spans="1:20" ht="15.75" x14ac:dyDescent="0.25">
      <c r="A491" s="45">
        <v>16</v>
      </c>
      <c r="B491" s="46">
        <v>1</v>
      </c>
      <c r="C491" s="47">
        <v>4</v>
      </c>
      <c r="D491" s="47">
        <v>4</v>
      </c>
      <c r="E491" s="48">
        <v>5</v>
      </c>
      <c r="F491" s="42">
        <v>16</v>
      </c>
      <c r="G491" s="42"/>
      <c r="H491" s="42"/>
      <c r="I491" s="42"/>
      <c r="J491" s="49" t="s">
        <v>413</v>
      </c>
      <c r="K491" s="50">
        <v>0</v>
      </c>
      <c r="L491" s="50">
        <v>0</v>
      </c>
      <c r="M491" s="50">
        <v>0</v>
      </c>
      <c r="N491" s="50">
        <v>0</v>
      </c>
      <c r="O491" s="122">
        <v>0.03</v>
      </c>
      <c r="P491" s="50">
        <v>0</v>
      </c>
      <c r="Q491" s="50">
        <v>0</v>
      </c>
      <c r="R491" s="101">
        <v>3.5000000000000003E-2</v>
      </c>
      <c r="S491" s="50">
        <v>0</v>
      </c>
      <c r="T491" s="50">
        <v>0</v>
      </c>
    </row>
    <row r="492" spans="1:20" ht="15.75" x14ac:dyDescent="0.25">
      <c r="A492" s="45">
        <v>17</v>
      </c>
      <c r="B492" s="46">
        <v>1</v>
      </c>
      <c r="C492" s="47">
        <v>4</v>
      </c>
      <c r="D492" s="47">
        <v>4</v>
      </c>
      <c r="E492" s="48">
        <v>5</v>
      </c>
      <c r="F492" s="42">
        <v>17</v>
      </c>
      <c r="G492" s="42"/>
      <c r="H492" s="42"/>
      <c r="I492" s="42"/>
      <c r="J492" s="49" t="s">
        <v>414</v>
      </c>
      <c r="K492" s="50">
        <v>0</v>
      </c>
      <c r="L492" s="50">
        <v>0</v>
      </c>
      <c r="M492" s="50">
        <v>0</v>
      </c>
      <c r="N492" s="50">
        <v>0</v>
      </c>
      <c r="O492" s="122">
        <v>0.03</v>
      </c>
      <c r="P492" s="50">
        <v>0</v>
      </c>
      <c r="Q492" s="50">
        <v>0</v>
      </c>
      <c r="R492" s="101">
        <v>3.5000000000000003E-2</v>
      </c>
      <c r="S492" s="50">
        <v>0</v>
      </c>
      <c r="T492" s="50">
        <v>0</v>
      </c>
    </row>
    <row r="493" spans="1:20" ht="15.75" x14ac:dyDescent="0.25">
      <c r="A493" s="45">
        <v>18</v>
      </c>
      <c r="B493" s="46">
        <v>1</v>
      </c>
      <c r="C493" s="47">
        <v>4</v>
      </c>
      <c r="D493" s="47">
        <v>4</v>
      </c>
      <c r="E493" s="48">
        <v>5</v>
      </c>
      <c r="F493" s="42">
        <v>18</v>
      </c>
      <c r="G493" s="42"/>
      <c r="H493" s="42"/>
      <c r="I493" s="42"/>
      <c r="J493" s="49" t="s">
        <v>415</v>
      </c>
      <c r="K493" s="50">
        <v>0</v>
      </c>
      <c r="L493" s="50">
        <v>0</v>
      </c>
      <c r="M493" s="50">
        <v>0</v>
      </c>
      <c r="N493" s="50">
        <v>0</v>
      </c>
      <c r="O493" s="122">
        <v>0.03</v>
      </c>
      <c r="P493" s="50">
        <v>0</v>
      </c>
      <c r="Q493" s="50">
        <v>0</v>
      </c>
      <c r="R493" s="101">
        <v>3.5000000000000003E-2</v>
      </c>
      <c r="S493" s="50">
        <v>0</v>
      </c>
      <c r="T493" s="50">
        <v>0</v>
      </c>
    </row>
    <row r="494" spans="1:20" ht="15.75" x14ac:dyDescent="0.25">
      <c r="A494" s="45">
        <v>19</v>
      </c>
      <c r="B494" s="46">
        <v>1</v>
      </c>
      <c r="C494" s="47">
        <v>4</v>
      </c>
      <c r="D494" s="47">
        <v>4</v>
      </c>
      <c r="E494" s="48">
        <v>5</v>
      </c>
      <c r="F494" s="42">
        <v>19</v>
      </c>
      <c r="G494" s="42"/>
      <c r="H494" s="42"/>
      <c r="I494" s="42"/>
      <c r="J494" s="49" t="s">
        <v>416</v>
      </c>
      <c r="K494" s="50">
        <v>0</v>
      </c>
      <c r="L494" s="50">
        <v>0</v>
      </c>
      <c r="M494" s="50">
        <v>0</v>
      </c>
      <c r="N494" s="50">
        <v>0</v>
      </c>
      <c r="O494" s="122">
        <v>0.03</v>
      </c>
      <c r="P494" s="50">
        <v>0</v>
      </c>
      <c r="Q494" s="50">
        <v>0</v>
      </c>
      <c r="R494" s="101">
        <v>3.5000000000000003E-2</v>
      </c>
      <c r="S494" s="50">
        <v>0</v>
      </c>
      <c r="T494" s="50">
        <v>0</v>
      </c>
    </row>
    <row r="495" spans="1:20" ht="15.75" x14ac:dyDescent="0.25">
      <c r="A495" s="123" t="s">
        <v>268</v>
      </c>
      <c r="B495" s="124">
        <v>1</v>
      </c>
      <c r="C495" s="125">
        <v>4</v>
      </c>
      <c r="D495" s="125">
        <v>4</v>
      </c>
      <c r="E495" s="126">
        <v>6</v>
      </c>
      <c r="F495" s="131"/>
      <c r="G495" s="131"/>
      <c r="H495" s="131"/>
      <c r="I495" s="131"/>
      <c r="J495" s="128" t="s">
        <v>417</v>
      </c>
      <c r="K495" s="144">
        <v>0</v>
      </c>
      <c r="L495" s="144">
        <v>0</v>
      </c>
      <c r="M495" s="144">
        <v>0</v>
      </c>
      <c r="N495" s="144">
        <v>0</v>
      </c>
      <c r="O495" s="145">
        <v>0.03</v>
      </c>
      <c r="P495" s="129">
        <v>0</v>
      </c>
      <c r="Q495" s="144">
        <v>0</v>
      </c>
      <c r="R495" s="134">
        <v>3.5000000000000003E-2</v>
      </c>
      <c r="S495" s="129">
        <v>0</v>
      </c>
      <c r="T495" s="144">
        <v>0</v>
      </c>
    </row>
    <row r="496" spans="1:20" ht="32.25" customHeight="1" x14ac:dyDescent="0.25">
      <c r="A496" s="123" t="s">
        <v>301</v>
      </c>
      <c r="B496" s="124">
        <v>1</v>
      </c>
      <c r="C496" s="125">
        <v>4</v>
      </c>
      <c r="D496" s="125">
        <v>4</v>
      </c>
      <c r="E496" s="126">
        <v>7</v>
      </c>
      <c r="F496" s="131"/>
      <c r="G496" s="131"/>
      <c r="H496" s="131"/>
      <c r="I496" s="131"/>
      <c r="J496" s="147" t="s">
        <v>418</v>
      </c>
      <c r="K496" s="144">
        <v>14925.689999999999</v>
      </c>
      <c r="L496" s="144">
        <v>5070.01</v>
      </c>
      <c r="M496" s="144">
        <v>7615.47</v>
      </c>
      <c r="N496" s="144">
        <v>27611.17</v>
      </c>
      <c r="O496" s="137"/>
      <c r="P496" s="144">
        <v>828.31</v>
      </c>
      <c r="Q496" s="144">
        <v>28439.48</v>
      </c>
      <c r="R496" s="137"/>
      <c r="S496" s="144">
        <v>995.36000000000013</v>
      </c>
      <c r="T496" s="144">
        <v>29434.839999999997</v>
      </c>
    </row>
    <row r="497" spans="1:20" ht="15.75" x14ac:dyDescent="0.25">
      <c r="A497" s="54">
        <v>1</v>
      </c>
      <c r="B497" s="39">
        <v>1</v>
      </c>
      <c r="C497" s="40">
        <v>4</v>
      </c>
      <c r="D497" s="40">
        <v>4</v>
      </c>
      <c r="E497" s="41">
        <v>7</v>
      </c>
      <c r="F497" s="55">
        <v>1</v>
      </c>
      <c r="G497" s="42"/>
      <c r="H497" s="42"/>
      <c r="I497" s="42"/>
      <c r="J497" s="43" t="s">
        <v>419</v>
      </c>
      <c r="K497" s="72">
        <v>14925.689999999999</v>
      </c>
      <c r="L497" s="72">
        <v>5070.01</v>
      </c>
      <c r="M497" s="72">
        <v>7615.47</v>
      </c>
      <c r="N497" s="72">
        <v>27611.17</v>
      </c>
      <c r="O497" s="104"/>
      <c r="P497" s="72">
        <v>828.31</v>
      </c>
      <c r="Q497" s="72">
        <v>28439.48</v>
      </c>
      <c r="R497" s="104"/>
      <c r="S497" s="72">
        <v>995.36000000000013</v>
      </c>
      <c r="T497" s="72">
        <v>29434.839999999997</v>
      </c>
    </row>
    <row r="498" spans="1:20" ht="15.75" x14ac:dyDescent="0.25">
      <c r="A498" s="45"/>
      <c r="B498" s="39">
        <v>1</v>
      </c>
      <c r="C498" s="40">
        <v>4</v>
      </c>
      <c r="D498" s="40">
        <v>4</v>
      </c>
      <c r="E498" s="41">
        <v>7</v>
      </c>
      <c r="F498" s="55">
        <v>1</v>
      </c>
      <c r="G498" s="55">
        <v>1</v>
      </c>
      <c r="H498" s="42"/>
      <c r="I498" s="42"/>
      <c r="J498" s="43" t="s">
        <v>420</v>
      </c>
      <c r="K498" s="72">
        <v>0</v>
      </c>
      <c r="L498" s="72">
        <v>0</v>
      </c>
      <c r="M498" s="72">
        <v>0</v>
      </c>
      <c r="N498" s="72">
        <v>0</v>
      </c>
      <c r="O498" s="122">
        <v>0.03</v>
      </c>
      <c r="P498" s="50">
        <v>0</v>
      </c>
      <c r="Q498" s="72">
        <v>0</v>
      </c>
      <c r="R498" s="101">
        <v>3.5000000000000003E-2</v>
      </c>
      <c r="S498" s="50">
        <v>0</v>
      </c>
      <c r="T498" s="72">
        <v>0</v>
      </c>
    </row>
    <row r="499" spans="1:20" ht="15.75" x14ac:dyDescent="0.25">
      <c r="A499" s="45"/>
      <c r="B499" s="39">
        <v>1</v>
      </c>
      <c r="C499" s="40">
        <v>4</v>
      </c>
      <c r="D499" s="40">
        <v>4</v>
      </c>
      <c r="E499" s="41">
        <v>7</v>
      </c>
      <c r="F499" s="55">
        <v>1</v>
      </c>
      <c r="G499" s="55">
        <v>2</v>
      </c>
      <c r="H499" s="42"/>
      <c r="I499" s="42"/>
      <c r="J499" s="43" t="s">
        <v>421</v>
      </c>
      <c r="K499" s="72">
        <v>0</v>
      </c>
      <c r="L499" s="72">
        <v>0</v>
      </c>
      <c r="M499" s="72">
        <v>0</v>
      </c>
      <c r="N499" s="72">
        <v>0</v>
      </c>
      <c r="O499" s="122">
        <v>0.03</v>
      </c>
      <c r="P499" s="50">
        <v>0</v>
      </c>
      <c r="Q499" s="72">
        <v>0</v>
      </c>
      <c r="R499" s="101">
        <v>3.5000000000000003E-2</v>
      </c>
      <c r="S499" s="50">
        <v>0</v>
      </c>
      <c r="T499" s="72">
        <v>0</v>
      </c>
    </row>
    <row r="500" spans="1:20" ht="15.75" x14ac:dyDescent="0.25">
      <c r="A500" s="45"/>
      <c r="B500" s="39">
        <v>1</v>
      </c>
      <c r="C500" s="40">
        <v>4</v>
      </c>
      <c r="D500" s="40">
        <v>4</v>
      </c>
      <c r="E500" s="41">
        <v>7</v>
      </c>
      <c r="F500" s="55">
        <v>1</v>
      </c>
      <c r="G500" s="55">
        <v>3</v>
      </c>
      <c r="H500" s="42"/>
      <c r="I500" s="42"/>
      <c r="J500" s="43" t="s">
        <v>422</v>
      </c>
      <c r="K500" s="72">
        <v>10767.42</v>
      </c>
      <c r="L500" s="72">
        <v>4453.42</v>
      </c>
      <c r="M500" s="72">
        <v>6382.27</v>
      </c>
      <c r="N500" s="72">
        <v>21603.11</v>
      </c>
      <c r="O500" s="104"/>
      <c r="P500" s="72">
        <v>648.06999999999994</v>
      </c>
      <c r="Q500" s="72">
        <v>22251.18</v>
      </c>
      <c r="R500" s="104"/>
      <c r="S500" s="72">
        <v>778.78000000000009</v>
      </c>
      <c r="T500" s="72">
        <v>23029.96</v>
      </c>
    </row>
    <row r="501" spans="1:20" ht="15.75" x14ac:dyDescent="0.25">
      <c r="A501" s="45"/>
      <c r="B501" s="46">
        <v>1</v>
      </c>
      <c r="C501" s="47">
        <v>4</v>
      </c>
      <c r="D501" s="47">
        <v>4</v>
      </c>
      <c r="E501" s="48">
        <v>7</v>
      </c>
      <c r="F501" s="42">
        <v>1</v>
      </c>
      <c r="G501" s="42">
        <v>3</v>
      </c>
      <c r="H501" s="42">
        <v>1</v>
      </c>
      <c r="I501" s="42"/>
      <c r="J501" s="49" t="s">
        <v>423</v>
      </c>
      <c r="K501" s="50">
        <v>782.84</v>
      </c>
      <c r="L501" s="50">
        <v>112.9</v>
      </c>
      <c r="M501" s="50">
        <v>282.25</v>
      </c>
      <c r="N501" s="50">
        <v>1177.99</v>
      </c>
      <c r="O501" s="122">
        <v>0.03</v>
      </c>
      <c r="P501" s="50">
        <v>35.33</v>
      </c>
      <c r="Q501" s="50">
        <v>1213.32</v>
      </c>
      <c r="R501" s="101">
        <v>3.5000000000000003E-2</v>
      </c>
      <c r="S501" s="50">
        <v>42.46</v>
      </c>
      <c r="T501" s="50">
        <v>1255.78</v>
      </c>
    </row>
    <row r="502" spans="1:20" ht="15.75" x14ac:dyDescent="0.25">
      <c r="A502" s="45"/>
      <c r="B502" s="46">
        <v>1</v>
      </c>
      <c r="C502" s="47">
        <v>4</v>
      </c>
      <c r="D502" s="47">
        <v>4</v>
      </c>
      <c r="E502" s="48">
        <v>7</v>
      </c>
      <c r="F502" s="42">
        <v>1</v>
      </c>
      <c r="G502" s="42">
        <v>3</v>
      </c>
      <c r="H502" s="42">
        <v>2</v>
      </c>
      <c r="I502" s="42"/>
      <c r="J502" s="49" t="s">
        <v>424</v>
      </c>
      <c r="K502" s="50">
        <v>1839.54</v>
      </c>
      <c r="L502" s="50">
        <v>268</v>
      </c>
      <c r="M502" s="50">
        <v>670</v>
      </c>
      <c r="N502" s="50">
        <v>2777.54</v>
      </c>
      <c r="O502" s="122">
        <v>0.03</v>
      </c>
      <c r="P502" s="50">
        <v>83.32</v>
      </c>
      <c r="Q502" s="50">
        <v>2860.86</v>
      </c>
      <c r="R502" s="101">
        <v>3.5000000000000003E-2</v>
      </c>
      <c r="S502" s="50">
        <v>100.13</v>
      </c>
      <c r="T502" s="50">
        <v>2960.9900000000002</v>
      </c>
    </row>
    <row r="503" spans="1:20" ht="15.75" x14ac:dyDescent="0.25">
      <c r="A503" s="45"/>
      <c r="B503" s="46">
        <v>1</v>
      </c>
      <c r="C503" s="47">
        <v>4</v>
      </c>
      <c r="D503" s="47">
        <v>4</v>
      </c>
      <c r="E503" s="48">
        <v>7</v>
      </c>
      <c r="F503" s="42">
        <v>7</v>
      </c>
      <c r="G503" s="42">
        <v>1</v>
      </c>
      <c r="H503" s="42">
        <v>10</v>
      </c>
      <c r="I503" s="42"/>
      <c r="J503" s="49" t="s">
        <v>1278</v>
      </c>
      <c r="K503" s="50">
        <v>8145.04</v>
      </c>
      <c r="L503" s="50">
        <v>4072.52</v>
      </c>
      <c r="M503" s="50">
        <v>5430.02</v>
      </c>
      <c r="N503" s="50">
        <v>17647.580000000002</v>
      </c>
      <c r="O503" s="122">
        <v>0.03</v>
      </c>
      <c r="P503" s="50">
        <v>529.41999999999996</v>
      </c>
      <c r="Q503" s="50">
        <v>18177</v>
      </c>
      <c r="R503" s="101">
        <v>3.5000000000000003E-2</v>
      </c>
      <c r="S503" s="50">
        <v>636.19000000000005</v>
      </c>
      <c r="T503" s="50">
        <v>18813.189999999999</v>
      </c>
    </row>
    <row r="504" spans="1:20" ht="15.75" x14ac:dyDescent="0.25">
      <c r="A504" s="45"/>
      <c r="B504" s="39">
        <v>1</v>
      </c>
      <c r="C504" s="40">
        <v>4</v>
      </c>
      <c r="D504" s="40">
        <v>4</v>
      </c>
      <c r="E504" s="41">
        <v>7</v>
      </c>
      <c r="F504" s="55">
        <v>1</v>
      </c>
      <c r="G504" s="55">
        <v>4</v>
      </c>
      <c r="H504" s="42"/>
      <c r="I504" s="42"/>
      <c r="J504" s="43" t="s">
        <v>425</v>
      </c>
      <c r="K504" s="72">
        <v>0</v>
      </c>
      <c r="L504" s="72">
        <v>0</v>
      </c>
      <c r="M504" s="72">
        <v>0</v>
      </c>
      <c r="N504" s="72">
        <v>0</v>
      </c>
      <c r="O504" s="122">
        <v>0.03</v>
      </c>
      <c r="P504" s="86">
        <v>0</v>
      </c>
      <c r="Q504" s="72">
        <v>0</v>
      </c>
      <c r="R504" s="101">
        <v>3.5000000000000003E-2</v>
      </c>
      <c r="S504" s="86">
        <v>0</v>
      </c>
      <c r="T504" s="72">
        <v>0</v>
      </c>
    </row>
    <row r="505" spans="1:20" ht="25.5" x14ac:dyDescent="0.25">
      <c r="A505" s="45"/>
      <c r="B505" s="39">
        <v>1</v>
      </c>
      <c r="C505" s="40">
        <v>4</v>
      </c>
      <c r="D505" s="40">
        <v>4</v>
      </c>
      <c r="E505" s="41">
        <v>7</v>
      </c>
      <c r="F505" s="55">
        <v>1</v>
      </c>
      <c r="G505" s="55">
        <v>5</v>
      </c>
      <c r="H505" s="42"/>
      <c r="I505" s="42"/>
      <c r="J505" s="57" t="s">
        <v>426</v>
      </c>
      <c r="K505" s="72">
        <v>0</v>
      </c>
      <c r="L505" s="72">
        <v>0</v>
      </c>
      <c r="M505" s="72">
        <v>0</v>
      </c>
      <c r="N505" s="72">
        <v>0</v>
      </c>
      <c r="O505" s="122">
        <v>0.03</v>
      </c>
      <c r="P505" s="86">
        <v>0</v>
      </c>
      <c r="Q505" s="72">
        <v>0</v>
      </c>
      <c r="R505" s="101">
        <v>3.5000000000000003E-2</v>
      </c>
      <c r="S505" s="86">
        <v>0</v>
      </c>
      <c r="T505" s="72">
        <v>0</v>
      </c>
    </row>
    <row r="506" spans="1:20" ht="15.75" x14ac:dyDescent="0.25">
      <c r="A506" s="45"/>
      <c r="B506" s="39">
        <v>1</v>
      </c>
      <c r="C506" s="40">
        <v>4</v>
      </c>
      <c r="D506" s="40">
        <v>4</v>
      </c>
      <c r="E506" s="41">
        <v>7</v>
      </c>
      <c r="F506" s="55">
        <v>1</v>
      </c>
      <c r="G506" s="55">
        <v>6</v>
      </c>
      <c r="H506" s="42"/>
      <c r="I506" s="42"/>
      <c r="J506" s="43" t="s">
        <v>427</v>
      </c>
      <c r="K506" s="72">
        <v>0</v>
      </c>
      <c r="L506" s="72">
        <v>0</v>
      </c>
      <c r="M506" s="72">
        <v>0</v>
      </c>
      <c r="N506" s="72">
        <v>0</v>
      </c>
      <c r="O506" s="104"/>
      <c r="P506" s="72">
        <v>0</v>
      </c>
      <c r="Q506" s="72">
        <v>0</v>
      </c>
      <c r="R506" s="104"/>
      <c r="S506" s="72">
        <v>0</v>
      </c>
      <c r="T506" s="72">
        <v>0</v>
      </c>
    </row>
    <row r="507" spans="1:20" ht="15.75" x14ac:dyDescent="0.25">
      <c r="A507" s="45"/>
      <c r="B507" s="46">
        <v>1</v>
      </c>
      <c r="C507" s="47">
        <v>4</v>
      </c>
      <c r="D507" s="47">
        <v>4</v>
      </c>
      <c r="E507" s="48">
        <v>7</v>
      </c>
      <c r="F507" s="42">
        <v>1</v>
      </c>
      <c r="G507" s="42">
        <v>6</v>
      </c>
      <c r="H507" s="42">
        <v>1</v>
      </c>
      <c r="I507" s="42"/>
      <c r="J507" s="49" t="s">
        <v>428</v>
      </c>
      <c r="K507" s="50">
        <v>0</v>
      </c>
      <c r="L507" s="50">
        <v>0</v>
      </c>
      <c r="M507" s="50">
        <v>0</v>
      </c>
      <c r="N507" s="50">
        <v>0</v>
      </c>
      <c r="O507" s="122">
        <v>0.03</v>
      </c>
      <c r="P507" s="50">
        <v>0</v>
      </c>
      <c r="Q507" s="50">
        <v>0</v>
      </c>
      <c r="R507" s="101">
        <v>3.5000000000000003E-2</v>
      </c>
      <c r="S507" s="50">
        <v>0</v>
      </c>
      <c r="T507" s="50">
        <v>0</v>
      </c>
    </row>
    <row r="508" spans="1:20" ht="15.75" x14ac:dyDescent="0.25">
      <c r="A508" s="45"/>
      <c r="B508" s="46">
        <v>1</v>
      </c>
      <c r="C508" s="47">
        <v>4</v>
      </c>
      <c r="D508" s="47">
        <v>4</v>
      </c>
      <c r="E508" s="48">
        <v>7</v>
      </c>
      <c r="F508" s="42">
        <v>1</v>
      </c>
      <c r="G508" s="42">
        <v>6</v>
      </c>
      <c r="H508" s="42">
        <v>2</v>
      </c>
      <c r="I508" s="42"/>
      <c r="J508" s="49" t="s">
        <v>429</v>
      </c>
      <c r="K508" s="50">
        <v>0</v>
      </c>
      <c r="L508" s="50">
        <v>0</v>
      </c>
      <c r="M508" s="50">
        <v>0</v>
      </c>
      <c r="N508" s="50">
        <v>0</v>
      </c>
      <c r="O508" s="122">
        <v>0.03</v>
      </c>
      <c r="P508" s="50">
        <v>0</v>
      </c>
      <c r="Q508" s="50">
        <v>0</v>
      </c>
      <c r="R508" s="101">
        <v>3.5000000000000003E-2</v>
      </c>
      <c r="S508" s="50">
        <v>0</v>
      </c>
      <c r="T508" s="50">
        <v>0</v>
      </c>
    </row>
    <row r="509" spans="1:20" ht="15.75" x14ac:dyDescent="0.25">
      <c r="A509" s="45"/>
      <c r="B509" s="39">
        <v>1</v>
      </c>
      <c r="C509" s="40">
        <v>4</v>
      </c>
      <c r="D509" s="40">
        <v>4</v>
      </c>
      <c r="E509" s="41">
        <v>7</v>
      </c>
      <c r="F509" s="55">
        <v>1</v>
      </c>
      <c r="G509" s="55">
        <v>7</v>
      </c>
      <c r="H509" s="42"/>
      <c r="I509" s="42"/>
      <c r="J509" s="43" t="s">
        <v>430</v>
      </c>
      <c r="K509" s="72">
        <v>0</v>
      </c>
      <c r="L509" s="72">
        <v>0</v>
      </c>
      <c r="M509" s="72">
        <v>0</v>
      </c>
      <c r="N509" s="72">
        <v>0</v>
      </c>
      <c r="O509" s="122">
        <v>0.03</v>
      </c>
      <c r="P509" s="86">
        <v>0</v>
      </c>
      <c r="Q509" s="72">
        <v>0</v>
      </c>
      <c r="R509" s="101">
        <v>3.5000000000000003E-2</v>
      </c>
      <c r="S509" s="86">
        <v>0</v>
      </c>
      <c r="T509" s="72">
        <v>0</v>
      </c>
    </row>
    <row r="510" spans="1:20" ht="15.75" x14ac:dyDescent="0.25">
      <c r="A510" s="45"/>
      <c r="B510" s="39">
        <v>1</v>
      </c>
      <c r="C510" s="40">
        <v>4</v>
      </c>
      <c r="D510" s="40">
        <v>4</v>
      </c>
      <c r="E510" s="41">
        <v>7</v>
      </c>
      <c r="F510" s="55">
        <v>1</v>
      </c>
      <c r="G510" s="55">
        <v>8</v>
      </c>
      <c r="H510" s="42"/>
      <c r="I510" s="42"/>
      <c r="J510" s="43" t="s">
        <v>431</v>
      </c>
      <c r="K510" s="72">
        <v>0</v>
      </c>
      <c r="L510" s="72">
        <v>0</v>
      </c>
      <c r="M510" s="72">
        <v>0</v>
      </c>
      <c r="N510" s="72">
        <v>0</v>
      </c>
      <c r="O510" s="104"/>
      <c r="P510" s="72">
        <v>0</v>
      </c>
      <c r="Q510" s="72">
        <v>0</v>
      </c>
      <c r="R510" s="104"/>
      <c r="S510" s="72">
        <v>0</v>
      </c>
      <c r="T510" s="72">
        <v>0</v>
      </c>
    </row>
    <row r="511" spans="1:20" ht="15.75" x14ac:dyDescent="0.25">
      <c r="A511" s="45"/>
      <c r="B511" s="46">
        <v>1</v>
      </c>
      <c r="C511" s="47">
        <v>4</v>
      </c>
      <c r="D511" s="47">
        <v>4</v>
      </c>
      <c r="E511" s="48">
        <v>7</v>
      </c>
      <c r="F511" s="42">
        <v>1</v>
      </c>
      <c r="G511" s="42">
        <v>8</v>
      </c>
      <c r="H511" s="42">
        <v>1</v>
      </c>
      <c r="I511" s="42"/>
      <c r="J511" s="49" t="s">
        <v>423</v>
      </c>
      <c r="K511" s="50">
        <v>0</v>
      </c>
      <c r="L511" s="50">
        <v>0</v>
      </c>
      <c r="M511" s="50">
        <v>0</v>
      </c>
      <c r="N511" s="50">
        <v>0</v>
      </c>
      <c r="O511" s="122">
        <v>0.03</v>
      </c>
      <c r="P511" s="50">
        <v>0</v>
      </c>
      <c r="Q511" s="50">
        <v>0</v>
      </c>
      <c r="R511" s="101">
        <v>3.5000000000000003E-2</v>
      </c>
      <c r="S511" s="50">
        <v>0</v>
      </c>
      <c r="T511" s="50">
        <v>0</v>
      </c>
    </row>
    <row r="512" spans="1:20" ht="15.75" x14ac:dyDescent="0.25">
      <c r="A512" s="45"/>
      <c r="B512" s="46">
        <v>1</v>
      </c>
      <c r="C512" s="47">
        <v>4</v>
      </c>
      <c r="D512" s="47">
        <v>4</v>
      </c>
      <c r="E512" s="48">
        <v>7</v>
      </c>
      <c r="F512" s="42">
        <v>1</v>
      </c>
      <c r="G512" s="42">
        <v>8</v>
      </c>
      <c r="H512" s="42">
        <v>2</v>
      </c>
      <c r="I512" s="42"/>
      <c r="J512" s="49" t="s">
        <v>424</v>
      </c>
      <c r="K512" s="50">
        <v>0</v>
      </c>
      <c r="L512" s="50">
        <v>0</v>
      </c>
      <c r="M512" s="50">
        <v>0</v>
      </c>
      <c r="N512" s="50">
        <v>0</v>
      </c>
      <c r="O512" s="122">
        <v>0.03</v>
      </c>
      <c r="P512" s="50">
        <v>0</v>
      </c>
      <c r="Q512" s="50">
        <v>0</v>
      </c>
      <c r="R512" s="101">
        <v>3.5000000000000003E-2</v>
      </c>
      <c r="S512" s="50">
        <v>0</v>
      </c>
      <c r="T512" s="50">
        <v>0</v>
      </c>
    </row>
    <row r="513" spans="1:20" ht="15.75" x14ac:dyDescent="0.25">
      <c r="A513" s="45"/>
      <c r="B513" s="39">
        <v>1</v>
      </c>
      <c r="C513" s="40">
        <v>4</v>
      </c>
      <c r="D513" s="40">
        <v>4</v>
      </c>
      <c r="E513" s="41">
        <v>7</v>
      </c>
      <c r="F513" s="55">
        <v>1</v>
      </c>
      <c r="G513" s="55">
        <v>9</v>
      </c>
      <c r="H513" s="42"/>
      <c r="I513" s="42"/>
      <c r="J513" s="43" t="s">
        <v>432</v>
      </c>
      <c r="K513" s="72">
        <v>0</v>
      </c>
      <c r="L513" s="72">
        <v>0</v>
      </c>
      <c r="M513" s="72">
        <v>0</v>
      </c>
      <c r="N513" s="72">
        <v>0</v>
      </c>
      <c r="O513" s="122">
        <v>0.03</v>
      </c>
      <c r="P513" s="86">
        <v>0</v>
      </c>
      <c r="Q513" s="72">
        <v>0</v>
      </c>
      <c r="R513" s="101">
        <v>3.5000000000000003E-2</v>
      </c>
      <c r="S513" s="86">
        <v>0</v>
      </c>
      <c r="T513" s="72">
        <v>0</v>
      </c>
    </row>
    <row r="514" spans="1:20" ht="15.75" x14ac:dyDescent="0.25">
      <c r="A514" s="45"/>
      <c r="B514" s="39">
        <v>1</v>
      </c>
      <c r="C514" s="40">
        <v>4</v>
      </c>
      <c r="D514" s="40">
        <v>4</v>
      </c>
      <c r="E514" s="41">
        <v>7</v>
      </c>
      <c r="F514" s="55">
        <v>1</v>
      </c>
      <c r="G514" s="55">
        <v>10</v>
      </c>
      <c r="H514" s="42"/>
      <c r="I514" s="42"/>
      <c r="J514" s="43" t="s">
        <v>433</v>
      </c>
      <c r="K514" s="72">
        <v>0</v>
      </c>
      <c r="L514" s="72">
        <v>0</v>
      </c>
      <c r="M514" s="72">
        <v>0</v>
      </c>
      <c r="N514" s="72">
        <v>0</v>
      </c>
      <c r="O514" s="122">
        <v>0.03</v>
      </c>
      <c r="P514" s="86">
        <v>0</v>
      </c>
      <c r="Q514" s="72">
        <v>0</v>
      </c>
      <c r="R514" s="101">
        <v>3.5000000000000003E-2</v>
      </c>
      <c r="S514" s="86">
        <v>0</v>
      </c>
      <c r="T514" s="72">
        <v>0</v>
      </c>
    </row>
    <row r="515" spans="1:20" ht="15.75" x14ac:dyDescent="0.25">
      <c r="A515" s="45"/>
      <c r="B515" s="39">
        <v>1</v>
      </c>
      <c r="C515" s="40">
        <v>4</v>
      </c>
      <c r="D515" s="40">
        <v>4</v>
      </c>
      <c r="E515" s="41">
        <v>7</v>
      </c>
      <c r="F515" s="55">
        <v>1</v>
      </c>
      <c r="G515" s="55">
        <v>11</v>
      </c>
      <c r="H515" s="42"/>
      <c r="I515" s="42"/>
      <c r="J515" s="43" t="s">
        <v>434</v>
      </c>
      <c r="K515" s="72">
        <v>0</v>
      </c>
      <c r="L515" s="72">
        <v>0</v>
      </c>
      <c r="M515" s="72">
        <v>0</v>
      </c>
      <c r="N515" s="72">
        <v>0</v>
      </c>
      <c r="O515" s="122">
        <v>0.03</v>
      </c>
      <c r="P515" s="86">
        <v>0</v>
      </c>
      <c r="Q515" s="72">
        <v>0</v>
      </c>
      <c r="R515" s="101">
        <v>3.5000000000000003E-2</v>
      </c>
      <c r="S515" s="86">
        <v>0</v>
      </c>
      <c r="T515" s="72">
        <v>0</v>
      </c>
    </row>
    <row r="516" spans="1:20" ht="15.75" x14ac:dyDescent="0.25">
      <c r="A516" s="45"/>
      <c r="B516" s="39">
        <v>1</v>
      </c>
      <c r="C516" s="40">
        <v>4</v>
      </c>
      <c r="D516" s="40">
        <v>4</v>
      </c>
      <c r="E516" s="41">
        <v>7</v>
      </c>
      <c r="F516" s="55">
        <v>1</v>
      </c>
      <c r="G516" s="55">
        <v>12</v>
      </c>
      <c r="H516" s="42"/>
      <c r="I516" s="42"/>
      <c r="J516" s="43" t="s">
        <v>435</v>
      </c>
      <c r="K516" s="72">
        <v>3699.56</v>
      </c>
      <c r="L516" s="72">
        <v>616.59</v>
      </c>
      <c r="M516" s="72">
        <v>1233.2</v>
      </c>
      <c r="N516" s="72">
        <v>5549.3499999999995</v>
      </c>
      <c r="O516" s="104"/>
      <c r="P516" s="72">
        <v>166.48</v>
      </c>
      <c r="Q516" s="72">
        <v>5715.829999999999</v>
      </c>
      <c r="R516" s="104"/>
      <c r="S516" s="72">
        <v>200.05</v>
      </c>
      <c r="T516" s="72">
        <v>5915.8799999999992</v>
      </c>
    </row>
    <row r="517" spans="1:20" ht="15.75" x14ac:dyDescent="0.25">
      <c r="A517" s="45"/>
      <c r="B517" s="46">
        <v>1</v>
      </c>
      <c r="C517" s="47">
        <v>4</v>
      </c>
      <c r="D517" s="47">
        <v>4</v>
      </c>
      <c r="E517" s="48">
        <v>7</v>
      </c>
      <c r="F517" s="42">
        <v>1</v>
      </c>
      <c r="G517" s="42">
        <v>12</v>
      </c>
      <c r="H517" s="42">
        <v>1</v>
      </c>
      <c r="I517" s="42"/>
      <c r="J517" s="49" t="s">
        <v>436</v>
      </c>
      <c r="K517" s="50">
        <v>3699.56</v>
      </c>
      <c r="L517" s="50">
        <v>616.59</v>
      </c>
      <c r="M517" s="50">
        <v>1233.2</v>
      </c>
      <c r="N517" s="50">
        <v>5549.3499999999995</v>
      </c>
      <c r="O517" s="122">
        <v>0.03</v>
      </c>
      <c r="P517" s="50">
        <v>166.48</v>
      </c>
      <c r="Q517" s="50">
        <v>5715.829999999999</v>
      </c>
      <c r="R517" s="101">
        <v>3.5000000000000003E-2</v>
      </c>
      <c r="S517" s="50">
        <v>200.05</v>
      </c>
      <c r="T517" s="50">
        <v>5915.8799999999992</v>
      </c>
    </row>
    <row r="518" spans="1:20" ht="15.75" x14ac:dyDescent="0.25">
      <c r="A518" s="45"/>
      <c r="B518" s="46">
        <v>1</v>
      </c>
      <c r="C518" s="47">
        <v>4</v>
      </c>
      <c r="D518" s="47">
        <v>4</v>
      </c>
      <c r="E518" s="48">
        <v>7</v>
      </c>
      <c r="F518" s="42">
        <v>1</v>
      </c>
      <c r="G518" s="42">
        <v>12</v>
      </c>
      <c r="H518" s="42">
        <v>2</v>
      </c>
      <c r="I518" s="42"/>
      <c r="J518" s="49" t="s">
        <v>437</v>
      </c>
      <c r="K518" s="50">
        <v>0</v>
      </c>
      <c r="L518" s="50">
        <v>0</v>
      </c>
      <c r="M518" s="50">
        <v>0</v>
      </c>
      <c r="N518" s="50">
        <v>0</v>
      </c>
      <c r="O518" s="122">
        <v>0.03</v>
      </c>
      <c r="P518" s="50">
        <v>0</v>
      </c>
      <c r="Q518" s="50">
        <v>0</v>
      </c>
      <c r="R518" s="101">
        <v>3.5000000000000003E-2</v>
      </c>
      <c r="S518" s="50">
        <v>0</v>
      </c>
      <c r="T518" s="50">
        <v>0</v>
      </c>
    </row>
    <row r="519" spans="1:20" ht="25.5" x14ac:dyDescent="0.25">
      <c r="A519" s="45"/>
      <c r="B519" s="39">
        <v>1</v>
      </c>
      <c r="C519" s="40">
        <v>4</v>
      </c>
      <c r="D519" s="40">
        <v>4</v>
      </c>
      <c r="E519" s="41">
        <v>7</v>
      </c>
      <c r="F519" s="55">
        <v>1</v>
      </c>
      <c r="G519" s="55">
        <v>13</v>
      </c>
      <c r="H519" s="42"/>
      <c r="I519" s="42"/>
      <c r="J519" s="57" t="s">
        <v>438</v>
      </c>
      <c r="K519" s="72">
        <v>0</v>
      </c>
      <c r="L519" s="72">
        <v>0</v>
      </c>
      <c r="M519" s="72">
        <v>0</v>
      </c>
      <c r="N519" s="72">
        <v>0</v>
      </c>
      <c r="O519" s="122">
        <v>0.03</v>
      </c>
      <c r="P519" s="86">
        <v>0</v>
      </c>
      <c r="Q519" s="72">
        <v>0</v>
      </c>
      <c r="R519" s="101">
        <v>3.5000000000000003E-2</v>
      </c>
      <c r="S519" s="86">
        <v>0</v>
      </c>
      <c r="T519" s="72">
        <v>0</v>
      </c>
    </row>
    <row r="520" spans="1:20" ht="15.75" x14ac:dyDescent="0.25">
      <c r="A520" s="45"/>
      <c r="B520" s="39">
        <v>1</v>
      </c>
      <c r="C520" s="40">
        <v>4</v>
      </c>
      <c r="D520" s="40">
        <v>4</v>
      </c>
      <c r="E520" s="41">
        <v>7</v>
      </c>
      <c r="F520" s="55">
        <v>1</v>
      </c>
      <c r="G520" s="55">
        <v>14</v>
      </c>
      <c r="H520" s="42"/>
      <c r="I520" s="42"/>
      <c r="J520" s="43" t="s">
        <v>439</v>
      </c>
      <c r="K520" s="72">
        <v>0</v>
      </c>
      <c r="L520" s="72">
        <v>0</v>
      </c>
      <c r="M520" s="72">
        <v>0</v>
      </c>
      <c r="N520" s="72">
        <v>0</v>
      </c>
      <c r="O520" s="122">
        <v>0.03</v>
      </c>
      <c r="P520" s="86">
        <v>0</v>
      </c>
      <c r="Q520" s="72">
        <v>0</v>
      </c>
      <c r="R520" s="101">
        <v>3.5000000000000003E-2</v>
      </c>
      <c r="S520" s="86">
        <v>0</v>
      </c>
      <c r="T520" s="72">
        <v>0</v>
      </c>
    </row>
    <row r="521" spans="1:20" ht="15.75" x14ac:dyDescent="0.25">
      <c r="A521" s="45"/>
      <c r="B521" s="39">
        <v>1</v>
      </c>
      <c r="C521" s="40">
        <v>4</v>
      </c>
      <c r="D521" s="40">
        <v>4</v>
      </c>
      <c r="E521" s="41">
        <v>7</v>
      </c>
      <c r="F521" s="55">
        <v>4</v>
      </c>
      <c r="G521" s="55"/>
      <c r="H521" s="42"/>
      <c r="I521" s="42"/>
      <c r="J521" s="43" t="s">
        <v>439</v>
      </c>
      <c r="K521" s="72">
        <v>458.71</v>
      </c>
      <c r="L521" s="72">
        <v>0</v>
      </c>
      <c r="M521" s="72">
        <v>0</v>
      </c>
      <c r="N521" s="72">
        <v>458.71</v>
      </c>
      <c r="O521" s="122">
        <v>0.03</v>
      </c>
      <c r="P521" s="86">
        <v>13.76</v>
      </c>
      <c r="Q521" s="72">
        <v>472.46999999999997</v>
      </c>
      <c r="R521" s="101">
        <v>3.5000000000000003E-2</v>
      </c>
      <c r="S521" s="86">
        <v>16.53</v>
      </c>
      <c r="T521" s="72">
        <v>489</v>
      </c>
    </row>
    <row r="522" spans="1:20" ht="15.75" x14ac:dyDescent="0.25">
      <c r="A522" s="123" t="s">
        <v>440</v>
      </c>
      <c r="B522" s="124">
        <v>1</v>
      </c>
      <c r="C522" s="125">
        <v>4</v>
      </c>
      <c r="D522" s="125">
        <v>4</v>
      </c>
      <c r="E522" s="126">
        <v>8</v>
      </c>
      <c r="F522" s="131"/>
      <c r="G522" s="131"/>
      <c r="H522" s="131"/>
      <c r="I522" s="131"/>
      <c r="J522" s="128" t="s">
        <v>441</v>
      </c>
      <c r="K522" s="144">
        <v>3773.83</v>
      </c>
      <c r="L522" s="144">
        <v>1366.8199999999997</v>
      </c>
      <c r="M522" s="144">
        <v>2895.92</v>
      </c>
      <c r="N522" s="144">
        <v>8036.57</v>
      </c>
      <c r="O522" s="137"/>
      <c r="P522" s="144">
        <v>241.06</v>
      </c>
      <c r="Q522" s="144">
        <v>8277.6299999999992</v>
      </c>
      <c r="R522" s="137"/>
      <c r="S522" s="144">
        <v>289.67000000000007</v>
      </c>
      <c r="T522" s="144">
        <v>8567.2999999999993</v>
      </c>
    </row>
    <row r="523" spans="1:20" ht="15.75" x14ac:dyDescent="0.25">
      <c r="A523" s="54">
        <v>1</v>
      </c>
      <c r="B523" s="39">
        <v>1</v>
      </c>
      <c r="C523" s="40">
        <v>4</v>
      </c>
      <c r="D523" s="40">
        <v>4</v>
      </c>
      <c r="E523" s="41">
        <v>8</v>
      </c>
      <c r="F523" s="55">
        <v>1</v>
      </c>
      <c r="G523" s="42"/>
      <c r="H523" s="42"/>
      <c r="I523" s="42"/>
      <c r="J523" s="43" t="s">
        <v>442</v>
      </c>
      <c r="K523" s="72">
        <v>1681.66</v>
      </c>
      <c r="L523" s="72">
        <v>574.31999999999994</v>
      </c>
      <c r="M523" s="72">
        <v>1255.0700000000002</v>
      </c>
      <c r="N523" s="72">
        <v>3511.05</v>
      </c>
      <c r="O523" s="104"/>
      <c r="P523" s="72">
        <v>105.32</v>
      </c>
      <c r="Q523" s="72">
        <v>3616.37</v>
      </c>
      <c r="R523" s="104"/>
      <c r="S523" s="72">
        <v>126.55000000000001</v>
      </c>
      <c r="T523" s="72">
        <v>3742.92</v>
      </c>
    </row>
    <row r="524" spans="1:20" ht="15.75" x14ac:dyDescent="0.25">
      <c r="A524" s="45"/>
      <c r="B524" s="46">
        <v>1</v>
      </c>
      <c r="C524" s="47">
        <v>4</v>
      </c>
      <c r="D524" s="47">
        <v>4</v>
      </c>
      <c r="E524" s="48">
        <v>8</v>
      </c>
      <c r="F524" s="42">
        <v>1</v>
      </c>
      <c r="G524" s="42">
        <v>1</v>
      </c>
      <c r="H524" s="42"/>
      <c r="I524" s="42"/>
      <c r="J524" s="49" t="s">
        <v>443</v>
      </c>
      <c r="K524" s="50">
        <v>177.72</v>
      </c>
      <c r="L524" s="50">
        <v>53.19</v>
      </c>
      <c r="M524" s="50">
        <v>212.8</v>
      </c>
      <c r="N524" s="50">
        <v>443.71000000000004</v>
      </c>
      <c r="O524" s="122">
        <v>0.03</v>
      </c>
      <c r="P524" s="50">
        <v>13.31</v>
      </c>
      <c r="Q524" s="50">
        <v>457.02000000000004</v>
      </c>
      <c r="R524" s="101">
        <v>3.5000000000000003E-2</v>
      </c>
      <c r="S524" s="50">
        <v>15.99</v>
      </c>
      <c r="T524" s="50">
        <v>473.01000000000005</v>
      </c>
    </row>
    <row r="525" spans="1:20" ht="15.75" x14ac:dyDescent="0.25">
      <c r="A525" s="45"/>
      <c r="B525" s="46">
        <v>1</v>
      </c>
      <c r="C525" s="47">
        <v>4</v>
      </c>
      <c r="D525" s="47">
        <v>4</v>
      </c>
      <c r="E525" s="48">
        <v>8</v>
      </c>
      <c r="F525" s="42">
        <v>1</v>
      </c>
      <c r="G525" s="42">
        <v>2</v>
      </c>
      <c r="H525" s="42"/>
      <c r="I525" s="42"/>
      <c r="J525" s="49" t="s">
        <v>444</v>
      </c>
      <c r="K525" s="50">
        <v>0</v>
      </c>
      <c r="L525" s="50">
        <v>0</v>
      </c>
      <c r="M525" s="50">
        <v>0</v>
      </c>
      <c r="N525" s="50">
        <v>0</v>
      </c>
      <c r="O525" s="122">
        <v>0.03</v>
      </c>
      <c r="P525" s="50">
        <v>0</v>
      </c>
      <c r="Q525" s="50">
        <v>0</v>
      </c>
      <c r="R525" s="101">
        <v>3.5000000000000003E-2</v>
      </c>
      <c r="S525" s="50">
        <v>0</v>
      </c>
      <c r="T525" s="50">
        <v>0</v>
      </c>
    </row>
    <row r="526" spans="1:20" ht="15.75" x14ac:dyDescent="0.25">
      <c r="A526" s="45"/>
      <c r="B526" s="46">
        <v>1</v>
      </c>
      <c r="C526" s="47">
        <v>4</v>
      </c>
      <c r="D526" s="47">
        <v>4</v>
      </c>
      <c r="E526" s="48">
        <v>8</v>
      </c>
      <c r="F526" s="42">
        <v>1</v>
      </c>
      <c r="G526" s="42">
        <v>3</v>
      </c>
      <c r="H526" s="42"/>
      <c r="I526" s="42"/>
      <c r="J526" s="49" t="s">
        <v>445</v>
      </c>
      <c r="K526" s="50">
        <v>660.47</v>
      </c>
      <c r="L526" s="50">
        <v>232.34</v>
      </c>
      <c r="M526" s="50">
        <v>464.68</v>
      </c>
      <c r="N526" s="50">
        <v>1357.49</v>
      </c>
      <c r="O526" s="122">
        <v>0.03</v>
      </c>
      <c r="P526" s="50">
        <v>40.72</v>
      </c>
      <c r="Q526" s="50">
        <v>1398.21</v>
      </c>
      <c r="R526" s="101">
        <v>3.5000000000000003E-2</v>
      </c>
      <c r="S526" s="50">
        <v>48.93</v>
      </c>
      <c r="T526" s="50">
        <v>1447.14</v>
      </c>
    </row>
    <row r="527" spans="1:20" ht="15.75" x14ac:dyDescent="0.25">
      <c r="A527" s="45"/>
      <c r="B527" s="46">
        <v>1</v>
      </c>
      <c r="C527" s="47">
        <v>4</v>
      </c>
      <c r="D527" s="47">
        <v>4</v>
      </c>
      <c r="E527" s="48">
        <v>8</v>
      </c>
      <c r="F527" s="42">
        <v>1</v>
      </c>
      <c r="G527" s="42">
        <v>4</v>
      </c>
      <c r="H527" s="42"/>
      <c r="I527" s="42"/>
      <c r="J527" s="49" t="s">
        <v>446</v>
      </c>
      <c r="K527" s="50">
        <v>0</v>
      </c>
      <c r="L527" s="50">
        <v>0</v>
      </c>
      <c r="M527" s="50">
        <v>0</v>
      </c>
      <c r="N527" s="50">
        <v>0</v>
      </c>
      <c r="O527" s="122">
        <v>0.03</v>
      </c>
      <c r="P527" s="50">
        <v>0</v>
      </c>
      <c r="Q527" s="50">
        <v>0</v>
      </c>
      <c r="R527" s="101">
        <v>3.5000000000000003E-2</v>
      </c>
      <c r="S527" s="50">
        <v>0</v>
      </c>
      <c r="T527" s="50">
        <v>0</v>
      </c>
    </row>
    <row r="528" spans="1:20" ht="15.75" x14ac:dyDescent="0.25">
      <c r="A528" s="45"/>
      <c r="B528" s="46">
        <v>1</v>
      </c>
      <c r="C528" s="47">
        <v>4</v>
      </c>
      <c r="D528" s="47">
        <v>4</v>
      </c>
      <c r="E528" s="48">
        <v>8</v>
      </c>
      <c r="F528" s="42">
        <v>1</v>
      </c>
      <c r="G528" s="42">
        <v>5</v>
      </c>
      <c r="H528" s="42"/>
      <c r="I528" s="42"/>
      <c r="J528" s="49" t="s">
        <v>447</v>
      </c>
      <c r="K528" s="50">
        <v>0</v>
      </c>
      <c r="L528" s="50">
        <v>0</v>
      </c>
      <c r="M528" s="50">
        <v>0</v>
      </c>
      <c r="N528" s="50">
        <v>0</v>
      </c>
      <c r="O528" s="122">
        <v>0.03</v>
      </c>
      <c r="P528" s="50">
        <v>0</v>
      </c>
      <c r="Q528" s="50">
        <v>0</v>
      </c>
      <c r="R528" s="101">
        <v>3.5000000000000003E-2</v>
      </c>
      <c r="S528" s="50">
        <v>0</v>
      </c>
      <c r="T528" s="50">
        <v>0</v>
      </c>
    </row>
    <row r="529" spans="1:20" ht="15.75" x14ac:dyDescent="0.25">
      <c r="A529" s="45"/>
      <c r="B529" s="46">
        <v>1</v>
      </c>
      <c r="C529" s="47">
        <v>4</v>
      </c>
      <c r="D529" s="47">
        <v>4</v>
      </c>
      <c r="E529" s="48">
        <v>8</v>
      </c>
      <c r="F529" s="42">
        <v>1</v>
      </c>
      <c r="G529" s="42">
        <v>6</v>
      </c>
      <c r="H529" s="42"/>
      <c r="I529" s="42"/>
      <c r="J529" s="49" t="s">
        <v>448</v>
      </c>
      <c r="K529" s="50">
        <v>0</v>
      </c>
      <c r="L529" s="50">
        <v>0</v>
      </c>
      <c r="M529" s="50">
        <v>0</v>
      </c>
      <c r="N529" s="50">
        <v>0</v>
      </c>
      <c r="O529" s="122">
        <v>0.03</v>
      </c>
      <c r="P529" s="50">
        <v>0</v>
      </c>
      <c r="Q529" s="50">
        <v>0</v>
      </c>
      <c r="R529" s="101">
        <v>3.5000000000000003E-2</v>
      </c>
      <c r="S529" s="50">
        <v>0</v>
      </c>
      <c r="T529" s="50">
        <v>0</v>
      </c>
    </row>
    <row r="530" spans="1:20" ht="15.75" x14ac:dyDescent="0.25">
      <c r="A530" s="45"/>
      <c r="B530" s="46">
        <v>1</v>
      </c>
      <c r="C530" s="47">
        <v>4</v>
      </c>
      <c r="D530" s="47">
        <v>4</v>
      </c>
      <c r="E530" s="48">
        <v>8</v>
      </c>
      <c r="F530" s="42">
        <v>1</v>
      </c>
      <c r="G530" s="42">
        <v>7</v>
      </c>
      <c r="H530" s="42"/>
      <c r="I530" s="42"/>
      <c r="J530" s="49" t="s">
        <v>449</v>
      </c>
      <c r="K530" s="50">
        <v>0</v>
      </c>
      <c r="L530" s="50">
        <v>0</v>
      </c>
      <c r="M530" s="50">
        <v>0</v>
      </c>
      <c r="N530" s="50">
        <v>0</v>
      </c>
      <c r="O530" s="122">
        <v>0.03</v>
      </c>
      <c r="P530" s="50">
        <v>0</v>
      </c>
      <c r="Q530" s="50">
        <v>0</v>
      </c>
      <c r="R530" s="101">
        <v>3.5000000000000003E-2</v>
      </c>
      <c r="S530" s="50">
        <v>0</v>
      </c>
      <c r="T530" s="50">
        <v>0</v>
      </c>
    </row>
    <row r="531" spans="1:20" ht="15.75" x14ac:dyDescent="0.25">
      <c r="A531" s="45"/>
      <c r="B531" s="46">
        <v>1</v>
      </c>
      <c r="C531" s="47">
        <v>4</v>
      </c>
      <c r="D531" s="47">
        <v>4</v>
      </c>
      <c r="E531" s="48">
        <v>8</v>
      </c>
      <c r="F531" s="42">
        <v>1</v>
      </c>
      <c r="G531" s="42">
        <v>8</v>
      </c>
      <c r="H531" s="42"/>
      <c r="I531" s="42"/>
      <c r="J531" s="49" t="s">
        <v>1279</v>
      </c>
      <c r="K531" s="50">
        <v>843.47</v>
      </c>
      <c r="L531" s="50">
        <v>288.79000000000002</v>
      </c>
      <c r="M531" s="50">
        <v>577.59</v>
      </c>
      <c r="N531" s="50">
        <v>1709.85</v>
      </c>
      <c r="O531" s="122">
        <v>0.03</v>
      </c>
      <c r="P531" s="50">
        <v>51.29</v>
      </c>
      <c r="Q531" s="50">
        <v>1761.1399999999999</v>
      </c>
      <c r="R531" s="101">
        <v>3.5000000000000003E-2</v>
      </c>
      <c r="S531" s="50">
        <v>61.63</v>
      </c>
      <c r="T531" s="50">
        <v>1822.77</v>
      </c>
    </row>
    <row r="532" spans="1:20" ht="15.75" x14ac:dyDescent="0.25">
      <c r="A532" s="54">
        <v>2</v>
      </c>
      <c r="B532" s="39">
        <v>1</v>
      </c>
      <c r="C532" s="40">
        <v>4</v>
      </c>
      <c r="D532" s="40">
        <v>4</v>
      </c>
      <c r="E532" s="41">
        <v>8</v>
      </c>
      <c r="F532" s="55">
        <v>2</v>
      </c>
      <c r="G532" s="42"/>
      <c r="H532" s="42"/>
      <c r="I532" s="42"/>
      <c r="J532" s="43" t="s">
        <v>450</v>
      </c>
      <c r="K532" s="72">
        <v>155.61000000000001</v>
      </c>
      <c r="L532" s="72">
        <v>57.54</v>
      </c>
      <c r="M532" s="72">
        <v>115.08</v>
      </c>
      <c r="N532" s="72">
        <v>328.23</v>
      </c>
      <c r="O532" s="104"/>
      <c r="P532" s="72">
        <v>9.84</v>
      </c>
      <c r="Q532" s="72">
        <v>338.07</v>
      </c>
      <c r="R532" s="104"/>
      <c r="S532" s="72">
        <v>11.83</v>
      </c>
      <c r="T532" s="72">
        <v>349.9</v>
      </c>
    </row>
    <row r="533" spans="1:20" ht="15.75" x14ac:dyDescent="0.25">
      <c r="A533" s="45"/>
      <c r="B533" s="39">
        <v>1</v>
      </c>
      <c r="C533" s="40">
        <v>4</v>
      </c>
      <c r="D533" s="40">
        <v>4</v>
      </c>
      <c r="E533" s="41">
        <v>8</v>
      </c>
      <c r="F533" s="55">
        <v>2</v>
      </c>
      <c r="G533" s="55">
        <v>1</v>
      </c>
      <c r="H533" s="42"/>
      <c r="I533" s="42"/>
      <c r="J533" s="43" t="s">
        <v>451</v>
      </c>
      <c r="K533" s="72">
        <v>0</v>
      </c>
      <c r="L533" s="72">
        <v>0</v>
      </c>
      <c r="M533" s="72">
        <v>0</v>
      </c>
      <c r="N533" s="72">
        <v>0</v>
      </c>
      <c r="O533" s="122">
        <v>0.03</v>
      </c>
      <c r="P533" s="50">
        <v>0</v>
      </c>
      <c r="Q533" s="72">
        <v>0</v>
      </c>
      <c r="R533" s="101">
        <v>3.5000000000000003E-2</v>
      </c>
      <c r="S533" s="50">
        <v>0</v>
      </c>
      <c r="T533" s="72">
        <v>0</v>
      </c>
    </row>
    <row r="534" spans="1:20" ht="27.75" customHeight="1" x14ac:dyDescent="0.25">
      <c r="A534" s="45"/>
      <c r="B534" s="39">
        <v>1</v>
      </c>
      <c r="C534" s="40">
        <v>4</v>
      </c>
      <c r="D534" s="40">
        <v>4</v>
      </c>
      <c r="E534" s="41">
        <v>8</v>
      </c>
      <c r="F534" s="55">
        <v>2</v>
      </c>
      <c r="G534" s="55">
        <v>2</v>
      </c>
      <c r="H534" s="42"/>
      <c r="I534" s="42"/>
      <c r="J534" s="57" t="s">
        <v>452</v>
      </c>
      <c r="K534" s="72">
        <v>155.61000000000001</v>
      </c>
      <c r="L534" s="72">
        <v>57.54</v>
      </c>
      <c r="M534" s="72">
        <v>115.08</v>
      </c>
      <c r="N534" s="72">
        <v>328.23</v>
      </c>
      <c r="O534" s="122">
        <v>0.03</v>
      </c>
      <c r="P534" s="50">
        <v>9.84</v>
      </c>
      <c r="Q534" s="72">
        <v>338.07</v>
      </c>
      <c r="R534" s="101">
        <v>3.5000000000000003E-2</v>
      </c>
      <c r="S534" s="50">
        <v>11.83</v>
      </c>
      <c r="T534" s="72">
        <v>349.9</v>
      </c>
    </row>
    <row r="535" spans="1:20" ht="15.75" x14ac:dyDescent="0.25">
      <c r="A535" s="45"/>
      <c r="B535" s="39">
        <v>1</v>
      </c>
      <c r="C535" s="40">
        <v>4</v>
      </c>
      <c r="D535" s="40">
        <v>4</v>
      </c>
      <c r="E535" s="41">
        <v>8</v>
      </c>
      <c r="F535" s="55">
        <v>2</v>
      </c>
      <c r="G535" s="55">
        <v>3</v>
      </c>
      <c r="H535" s="42"/>
      <c r="I535" s="42"/>
      <c r="J535" s="43" t="s">
        <v>453</v>
      </c>
      <c r="K535" s="72">
        <v>0</v>
      </c>
      <c r="L535" s="72">
        <v>0</v>
      </c>
      <c r="M535" s="72">
        <v>0</v>
      </c>
      <c r="N535" s="72">
        <v>0</v>
      </c>
      <c r="O535" s="104"/>
      <c r="P535" s="72">
        <v>0</v>
      </c>
      <c r="Q535" s="72">
        <v>0</v>
      </c>
      <c r="R535" s="104"/>
      <c r="S535" s="72">
        <v>0</v>
      </c>
      <c r="T535" s="72">
        <v>0</v>
      </c>
    </row>
    <row r="536" spans="1:20" ht="15.75" x14ac:dyDescent="0.25">
      <c r="A536" s="45"/>
      <c r="B536" s="46">
        <v>1</v>
      </c>
      <c r="C536" s="47">
        <v>4</v>
      </c>
      <c r="D536" s="47">
        <v>4</v>
      </c>
      <c r="E536" s="48">
        <v>8</v>
      </c>
      <c r="F536" s="42">
        <v>2</v>
      </c>
      <c r="G536" s="42">
        <v>3</v>
      </c>
      <c r="H536" s="42">
        <v>1</v>
      </c>
      <c r="I536" s="42"/>
      <c r="J536" s="49" t="s">
        <v>454</v>
      </c>
      <c r="K536" s="50">
        <v>0</v>
      </c>
      <c r="L536" s="50">
        <v>0</v>
      </c>
      <c r="M536" s="50">
        <v>0</v>
      </c>
      <c r="N536" s="50">
        <v>0</v>
      </c>
      <c r="O536" s="122">
        <v>0.03</v>
      </c>
      <c r="P536" s="50">
        <v>0</v>
      </c>
      <c r="Q536" s="50">
        <v>0</v>
      </c>
      <c r="R536" s="101">
        <v>3.5000000000000003E-2</v>
      </c>
      <c r="S536" s="50">
        <v>0</v>
      </c>
      <c r="T536" s="50">
        <v>0</v>
      </c>
    </row>
    <row r="537" spans="1:20" ht="15.75" x14ac:dyDescent="0.25">
      <c r="A537" s="45"/>
      <c r="B537" s="46">
        <v>1</v>
      </c>
      <c r="C537" s="47">
        <v>4</v>
      </c>
      <c r="D537" s="47">
        <v>4</v>
      </c>
      <c r="E537" s="48">
        <v>8</v>
      </c>
      <c r="F537" s="42">
        <v>2</v>
      </c>
      <c r="G537" s="42">
        <v>3</v>
      </c>
      <c r="H537" s="42">
        <v>2</v>
      </c>
      <c r="I537" s="42"/>
      <c r="J537" s="49" t="s">
        <v>455</v>
      </c>
      <c r="K537" s="50">
        <v>0</v>
      </c>
      <c r="L537" s="50">
        <v>0</v>
      </c>
      <c r="M537" s="50">
        <v>0</v>
      </c>
      <c r="N537" s="50">
        <v>0</v>
      </c>
      <c r="O537" s="122">
        <v>0.03</v>
      </c>
      <c r="P537" s="50">
        <v>0</v>
      </c>
      <c r="Q537" s="50">
        <v>0</v>
      </c>
      <c r="R537" s="101">
        <v>3.5000000000000003E-2</v>
      </c>
      <c r="S537" s="50">
        <v>0</v>
      </c>
      <c r="T537" s="50">
        <v>0</v>
      </c>
    </row>
    <row r="538" spans="1:20" ht="15.75" x14ac:dyDescent="0.25">
      <c r="A538" s="45"/>
      <c r="B538" s="39">
        <v>1</v>
      </c>
      <c r="C538" s="40">
        <v>4</v>
      </c>
      <c r="D538" s="40">
        <v>4</v>
      </c>
      <c r="E538" s="41">
        <v>8</v>
      </c>
      <c r="F538" s="55">
        <v>2</v>
      </c>
      <c r="G538" s="55">
        <v>4</v>
      </c>
      <c r="H538" s="42"/>
      <c r="I538" s="42"/>
      <c r="J538" s="43" t="s">
        <v>456</v>
      </c>
      <c r="K538" s="72">
        <v>0</v>
      </c>
      <c r="L538" s="72">
        <v>0</v>
      </c>
      <c r="M538" s="72">
        <v>0</v>
      </c>
      <c r="N538" s="72">
        <v>0</v>
      </c>
      <c r="O538" s="122">
        <v>0.03</v>
      </c>
      <c r="P538" s="86">
        <v>0</v>
      </c>
      <c r="Q538" s="72">
        <v>0</v>
      </c>
      <c r="R538" s="101">
        <v>3.5000000000000003E-2</v>
      </c>
      <c r="S538" s="86">
        <v>0</v>
      </c>
      <c r="T538" s="72">
        <v>0</v>
      </c>
    </row>
    <row r="539" spans="1:20" ht="15.75" x14ac:dyDescent="0.25">
      <c r="A539" s="45"/>
      <c r="B539" s="39">
        <v>1</v>
      </c>
      <c r="C539" s="40">
        <v>4</v>
      </c>
      <c r="D539" s="40">
        <v>4</v>
      </c>
      <c r="E539" s="41">
        <v>8</v>
      </c>
      <c r="F539" s="55">
        <v>2</v>
      </c>
      <c r="G539" s="55">
        <v>5</v>
      </c>
      <c r="H539" s="42"/>
      <c r="I539" s="42"/>
      <c r="J539" s="43" t="s">
        <v>457</v>
      </c>
      <c r="K539" s="72">
        <v>0</v>
      </c>
      <c r="L539" s="72">
        <v>0</v>
      </c>
      <c r="M539" s="72">
        <v>0</v>
      </c>
      <c r="N539" s="72">
        <v>0</v>
      </c>
      <c r="O539" s="122">
        <v>0.03</v>
      </c>
      <c r="P539" s="86">
        <v>0</v>
      </c>
      <c r="Q539" s="72">
        <v>0</v>
      </c>
      <c r="R539" s="101">
        <v>3.5000000000000003E-2</v>
      </c>
      <c r="S539" s="86">
        <v>0</v>
      </c>
      <c r="T539" s="72">
        <v>0</v>
      </c>
    </row>
    <row r="540" spans="1:20" ht="25.5" x14ac:dyDescent="0.25">
      <c r="A540" s="45"/>
      <c r="B540" s="39">
        <v>1</v>
      </c>
      <c r="C540" s="40">
        <v>4</v>
      </c>
      <c r="D540" s="40">
        <v>4</v>
      </c>
      <c r="E540" s="41">
        <v>8</v>
      </c>
      <c r="F540" s="55">
        <v>2</v>
      </c>
      <c r="G540" s="55">
        <v>6</v>
      </c>
      <c r="H540" s="42"/>
      <c r="I540" s="42"/>
      <c r="J540" s="57" t="s">
        <v>458</v>
      </c>
      <c r="K540" s="72">
        <v>0</v>
      </c>
      <c r="L540" s="72">
        <v>0</v>
      </c>
      <c r="M540" s="72">
        <v>0</v>
      </c>
      <c r="N540" s="72">
        <v>0</v>
      </c>
      <c r="O540" s="104"/>
      <c r="P540" s="72">
        <v>0</v>
      </c>
      <c r="Q540" s="72">
        <v>0</v>
      </c>
      <c r="R540" s="104"/>
      <c r="S540" s="72">
        <v>0</v>
      </c>
      <c r="T540" s="72">
        <v>0</v>
      </c>
    </row>
    <row r="541" spans="1:20" ht="15.75" x14ac:dyDescent="0.25">
      <c r="A541" s="45"/>
      <c r="B541" s="46">
        <v>1</v>
      </c>
      <c r="C541" s="47">
        <v>4</v>
      </c>
      <c r="D541" s="47">
        <v>4</v>
      </c>
      <c r="E541" s="48">
        <v>8</v>
      </c>
      <c r="F541" s="42">
        <v>2</v>
      </c>
      <c r="G541" s="42">
        <v>6</v>
      </c>
      <c r="H541" s="42">
        <v>1</v>
      </c>
      <c r="I541" s="42"/>
      <c r="J541" s="49" t="s">
        <v>459</v>
      </c>
      <c r="K541" s="50">
        <v>0</v>
      </c>
      <c r="L541" s="50">
        <v>0</v>
      </c>
      <c r="M541" s="50"/>
      <c r="N541" s="50">
        <v>0</v>
      </c>
      <c r="O541" s="122">
        <v>0.03</v>
      </c>
      <c r="P541" s="50">
        <v>0</v>
      </c>
      <c r="Q541" s="50">
        <v>0</v>
      </c>
      <c r="R541" s="101">
        <v>3.5000000000000003E-2</v>
      </c>
      <c r="S541" s="50">
        <v>0</v>
      </c>
      <c r="T541" s="50">
        <v>0</v>
      </c>
    </row>
    <row r="542" spans="1:20" ht="15.75" x14ac:dyDescent="0.25">
      <c r="A542" s="45"/>
      <c r="B542" s="46">
        <v>1</v>
      </c>
      <c r="C542" s="47">
        <v>4</v>
      </c>
      <c r="D542" s="47">
        <v>4</v>
      </c>
      <c r="E542" s="48">
        <v>8</v>
      </c>
      <c r="F542" s="42">
        <v>2</v>
      </c>
      <c r="G542" s="42">
        <v>6</v>
      </c>
      <c r="H542" s="42">
        <v>2</v>
      </c>
      <c r="I542" s="42"/>
      <c r="J542" s="49" t="s">
        <v>460</v>
      </c>
      <c r="K542" s="50">
        <v>0</v>
      </c>
      <c r="L542" s="50">
        <v>0</v>
      </c>
      <c r="M542" s="50">
        <v>0</v>
      </c>
      <c r="N542" s="50">
        <v>0</v>
      </c>
      <c r="O542" s="122">
        <v>0.03</v>
      </c>
      <c r="P542" s="50">
        <v>0</v>
      </c>
      <c r="Q542" s="50">
        <v>0</v>
      </c>
      <c r="R542" s="101">
        <v>3.5000000000000003E-2</v>
      </c>
      <c r="S542" s="50">
        <v>0</v>
      </c>
      <c r="T542" s="50">
        <v>0</v>
      </c>
    </row>
    <row r="543" spans="1:20" ht="15.75" x14ac:dyDescent="0.25">
      <c r="A543" s="45"/>
      <c r="B543" s="46">
        <v>1</v>
      </c>
      <c r="C543" s="47">
        <v>4</v>
      </c>
      <c r="D543" s="47">
        <v>4</v>
      </c>
      <c r="E543" s="48">
        <v>8</v>
      </c>
      <c r="F543" s="42">
        <v>2</v>
      </c>
      <c r="G543" s="42">
        <v>6</v>
      </c>
      <c r="H543" s="42">
        <v>3</v>
      </c>
      <c r="I543" s="42"/>
      <c r="J543" s="49" t="s">
        <v>461</v>
      </c>
      <c r="K543" s="50">
        <v>0</v>
      </c>
      <c r="L543" s="50">
        <v>0</v>
      </c>
      <c r="M543" s="50">
        <v>0</v>
      </c>
      <c r="N543" s="50">
        <v>0</v>
      </c>
      <c r="O543" s="122">
        <v>0.03</v>
      </c>
      <c r="P543" s="50">
        <v>0</v>
      </c>
      <c r="Q543" s="50">
        <v>0</v>
      </c>
      <c r="R543" s="101">
        <v>3.5000000000000003E-2</v>
      </c>
      <c r="S543" s="50">
        <v>0</v>
      </c>
      <c r="T543" s="50">
        <v>0</v>
      </c>
    </row>
    <row r="544" spans="1:20" ht="15.75" x14ac:dyDescent="0.25">
      <c r="A544" s="45"/>
      <c r="B544" s="46">
        <v>1</v>
      </c>
      <c r="C544" s="47">
        <v>4</v>
      </c>
      <c r="D544" s="47">
        <v>4</v>
      </c>
      <c r="E544" s="48">
        <v>8</v>
      </c>
      <c r="F544" s="42">
        <v>2</v>
      </c>
      <c r="G544" s="42">
        <v>6</v>
      </c>
      <c r="H544" s="42">
        <v>4</v>
      </c>
      <c r="I544" s="42"/>
      <c r="J544" s="49" t="s">
        <v>462</v>
      </c>
      <c r="K544" s="50">
        <v>0</v>
      </c>
      <c r="L544" s="50">
        <v>0</v>
      </c>
      <c r="M544" s="50">
        <v>0</v>
      </c>
      <c r="N544" s="50">
        <v>0</v>
      </c>
      <c r="O544" s="122">
        <v>0.03</v>
      </c>
      <c r="P544" s="50">
        <v>0</v>
      </c>
      <c r="Q544" s="50">
        <v>0</v>
      </c>
      <c r="R544" s="101">
        <v>3.5000000000000003E-2</v>
      </c>
      <c r="S544" s="50">
        <v>0</v>
      </c>
      <c r="T544" s="50">
        <v>0</v>
      </c>
    </row>
    <row r="545" spans="1:20" ht="15.75" x14ac:dyDescent="0.25">
      <c r="A545" s="45"/>
      <c r="B545" s="46">
        <v>1</v>
      </c>
      <c r="C545" s="47">
        <v>4</v>
      </c>
      <c r="D545" s="47">
        <v>4</v>
      </c>
      <c r="E545" s="48">
        <v>8</v>
      </c>
      <c r="F545" s="42">
        <v>2</v>
      </c>
      <c r="G545" s="42">
        <v>6</v>
      </c>
      <c r="H545" s="42">
        <v>5</v>
      </c>
      <c r="I545" s="42"/>
      <c r="J545" s="49" t="s">
        <v>463</v>
      </c>
      <c r="K545" s="50">
        <v>0</v>
      </c>
      <c r="L545" s="50">
        <v>0</v>
      </c>
      <c r="M545" s="50">
        <v>0</v>
      </c>
      <c r="N545" s="50">
        <v>0</v>
      </c>
      <c r="O545" s="122">
        <v>0.03</v>
      </c>
      <c r="P545" s="50">
        <v>0</v>
      </c>
      <c r="Q545" s="50">
        <v>0</v>
      </c>
      <c r="R545" s="101">
        <v>3.5000000000000003E-2</v>
      </c>
      <c r="S545" s="50">
        <v>0</v>
      </c>
      <c r="T545" s="50">
        <v>0</v>
      </c>
    </row>
    <row r="546" spans="1:20" ht="15.75" x14ac:dyDescent="0.25">
      <c r="A546" s="54">
        <v>3</v>
      </c>
      <c r="B546" s="39">
        <v>1</v>
      </c>
      <c r="C546" s="40">
        <v>4</v>
      </c>
      <c r="D546" s="40">
        <v>4</v>
      </c>
      <c r="E546" s="41">
        <v>8</v>
      </c>
      <c r="F546" s="55">
        <v>3</v>
      </c>
      <c r="G546" s="42"/>
      <c r="H546" s="42"/>
      <c r="I546" s="42"/>
      <c r="J546" s="43" t="s">
        <v>464</v>
      </c>
      <c r="K546" s="72">
        <v>0</v>
      </c>
      <c r="L546" s="72">
        <v>0</v>
      </c>
      <c r="M546" s="72">
        <v>0</v>
      </c>
      <c r="N546" s="72">
        <v>0</v>
      </c>
      <c r="O546" s="104"/>
      <c r="P546" s="72">
        <v>0</v>
      </c>
      <c r="Q546" s="72">
        <v>0</v>
      </c>
      <c r="R546" s="104"/>
      <c r="S546" s="72">
        <v>0</v>
      </c>
      <c r="T546" s="72">
        <v>0</v>
      </c>
    </row>
    <row r="547" spans="1:20" ht="15.75" x14ac:dyDescent="0.25">
      <c r="A547" s="45"/>
      <c r="B547" s="46">
        <v>1</v>
      </c>
      <c r="C547" s="47">
        <v>4</v>
      </c>
      <c r="D547" s="47">
        <v>4</v>
      </c>
      <c r="E547" s="48">
        <v>8</v>
      </c>
      <c r="F547" s="42">
        <v>3</v>
      </c>
      <c r="G547" s="42">
        <v>1</v>
      </c>
      <c r="H547" s="42"/>
      <c r="I547" s="42"/>
      <c r="J547" s="49" t="s">
        <v>465</v>
      </c>
      <c r="K547" s="50">
        <v>0</v>
      </c>
      <c r="L547" s="50">
        <v>0</v>
      </c>
      <c r="M547" s="50">
        <v>0</v>
      </c>
      <c r="N547" s="50">
        <v>0</v>
      </c>
      <c r="O547" s="122">
        <v>0.03</v>
      </c>
      <c r="P547" s="50">
        <v>0</v>
      </c>
      <c r="Q547" s="50">
        <v>0</v>
      </c>
      <c r="R547" s="101">
        <v>3.5000000000000003E-2</v>
      </c>
      <c r="S547" s="50">
        <v>0</v>
      </c>
      <c r="T547" s="50">
        <v>0</v>
      </c>
    </row>
    <row r="548" spans="1:20" ht="15.75" x14ac:dyDescent="0.25">
      <c r="A548" s="45"/>
      <c r="B548" s="46">
        <v>1</v>
      </c>
      <c r="C548" s="47">
        <v>4</v>
      </c>
      <c r="D548" s="47">
        <v>4</v>
      </c>
      <c r="E548" s="48">
        <v>8</v>
      </c>
      <c r="F548" s="42">
        <v>3</v>
      </c>
      <c r="G548" s="42">
        <v>2</v>
      </c>
      <c r="H548" s="42"/>
      <c r="I548" s="42"/>
      <c r="J548" s="49" t="s">
        <v>466</v>
      </c>
      <c r="K548" s="50">
        <v>0</v>
      </c>
      <c r="L548" s="50">
        <v>0</v>
      </c>
      <c r="M548" s="50">
        <v>0</v>
      </c>
      <c r="N548" s="50">
        <v>0</v>
      </c>
      <c r="O548" s="122">
        <v>0.03</v>
      </c>
      <c r="P548" s="50">
        <v>0</v>
      </c>
      <c r="Q548" s="50">
        <v>0</v>
      </c>
      <c r="R548" s="101">
        <v>3.5000000000000003E-2</v>
      </c>
      <c r="S548" s="50">
        <v>0</v>
      </c>
      <c r="T548" s="50">
        <v>0</v>
      </c>
    </row>
    <row r="549" spans="1:20" ht="15.75" x14ac:dyDescent="0.25">
      <c r="A549" s="45"/>
      <c r="B549" s="46">
        <v>1</v>
      </c>
      <c r="C549" s="47">
        <v>4</v>
      </c>
      <c r="D549" s="47">
        <v>4</v>
      </c>
      <c r="E549" s="48">
        <v>8</v>
      </c>
      <c r="F549" s="42">
        <v>3</v>
      </c>
      <c r="G549" s="42">
        <v>3</v>
      </c>
      <c r="H549" s="42"/>
      <c r="I549" s="42"/>
      <c r="J549" s="49" t="s">
        <v>467</v>
      </c>
      <c r="K549" s="50">
        <v>0</v>
      </c>
      <c r="L549" s="50">
        <v>0</v>
      </c>
      <c r="M549" s="50">
        <v>0</v>
      </c>
      <c r="N549" s="50">
        <v>0</v>
      </c>
      <c r="O549" s="122">
        <v>0.03</v>
      </c>
      <c r="P549" s="50">
        <v>0</v>
      </c>
      <c r="Q549" s="50">
        <v>0</v>
      </c>
      <c r="R549" s="101">
        <v>3.5000000000000003E-2</v>
      </c>
      <c r="S549" s="50">
        <v>0</v>
      </c>
      <c r="T549" s="50">
        <v>0</v>
      </c>
    </row>
    <row r="550" spans="1:20" ht="15.75" x14ac:dyDescent="0.25">
      <c r="A550" s="45"/>
      <c r="B550" s="46">
        <v>1</v>
      </c>
      <c r="C550" s="47">
        <v>4</v>
      </c>
      <c r="D550" s="47">
        <v>4</v>
      </c>
      <c r="E550" s="48">
        <v>8</v>
      </c>
      <c r="F550" s="42">
        <v>3</v>
      </c>
      <c r="G550" s="42">
        <v>4</v>
      </c>
      <c r="H550" s="42"/>
      <c r="I550" s="42"/>
      <c r="J550" s="49" t="s">
        <v>468</v>
      </c>
      <c r="K550" s="50">
        <v>0</v>
      </c>
      <c r="L550" s="50">
        <v>0</v>
      </c>
      <c r="M550" s="50">
        <v>0</v>
      </c>
      <c r="N550" s="50">
        <v>0</v>
      </c>
      <c r="O550" s="122">
        <v>0.03</v>
      </c>
      <c r="P550" s="50">
        <v>0</v>
      </c>
      <c r="Q550" s="50">
        <v>0</v>
      </c>
      <c r="R550" s="101">
        <v>3.5000000000000003E-2</v>
      </c>
      <c r="S550" s="50">
        <v>0</v>
      </c>
      <c r="T550" s="50">
        <v>0</v>
      </c>
    </row>
    <row r="551" spans="1:20" ht="15.75" x14ac:dyDescent="0.25">
      <c r="A551" s="45"/>
      <c r="B551" s="46">
        <v>1</v>
      </c>
      <c r="C551" s="47">
        <v>4</v>
      </c>
      <c r="D551" s="47">
        <v>4</v>
      </c>
      <c r="E551" s="48">
        <v>8</v>
      </c>
      <c r="F551" s="42">
        <v>3</v>
      </c>
      <c r="G551" s="42">
        <v>5</v>
      </c>
      <c r="H551" s="42"/>
      <c r="I551" s="42"/>
      <c r="J551" s="49" t="s">
        <v>469</v>
      </c>
      <c r="K551" s="50">
        <v>0</v>
      </c>
      <c r="L551" s="50">
        <v>0</v>
      </c>
      <c r="M551" s="50">
        <v>0</v>
      </c>
      <c r="N551" s="50">
        <v>0</v>
      </c>
      <c r="O551" s="122">
        <v>0.03</v>
      </c>
      <c r="P551" s="50">
        <v>0</v>
      </c>
      <c r="Q551" s="50">
        <v>0</v>
      </c>
      <c r="R551" s="101">
        <v>3.5000000000000003E-2</v>
      </c>
      <c r="S551" s="50">
        <v>0</v>
      </c>
      <c r="T551" s="50">
        <v>0</v>
      </c>
    </row>
    <row r="552" spans="1:20" ht="15.75" x14ac:dyDescent="0.25">
      <c r="A552" s="45"/>
      <c r="B552" s="46">
        <v>1</v>
      </c>
      <c r="C552" s="47">
        <v>4</v>
      </c>
      <c r="D552" s="47">
        <v>4</v>
      </c>
      <c r="E552" s="48">
        <v>8</v>
      </c>
      <c r="F552" s="42">
        <v>3</v>
      </c>
      <c r="G552" s="42">
        <v>6</v>
      </c>
      <c r="H552" s="42"/>
      <c r="I552" s="42"/>
      <c r="J552" s="49" t="s">
        <v>470</v>
      </c>
      <c r="K552" s="50">
        <v>0</v>
      </c>
      <c r="L552" s="50">
        <v>0</v>
      </c>
      <c r="M552" s="50">
        <v>0</v>
      </c>
      <c r="N552" s="50">
        <v>0</v>
      </c>
      <c r="O552" s="122">
        <v>0.03</v>
      </c>
      <c r="P552" s="50">
        <v>0</v>
      </c>
      <c r="Q552" s="50">
        <v>0</v>
      </c>
      <c r="R552" s="101">
        <v>3.5000000000000003E-2</v>
      </c>
      <c r="S552" s="50">
        <v>0</v>
      </c>
      <c r="T552" s="50">
        <v>0</v>
      </c>
    </row>
    <row r="553" spans="1:20" ht="15.75" x14ac:dyDescent="0.25">
      <c r="A553" s="54">
        <v>4</v>
      </c>
      <c r="B553" s="39">
        <v>1</v>
      </c>
      <c r="C553" s="40">
        <v>4</v>
      </c>
      <c r="D553" s="40">
        <v>4</v>
      </c>
      <c r="E553" s="41">
        <v>8</v>
      </c>
      <c r="F553" s="55">
        <v>4</v>
      </c>
      <c r="G553" s="42"/>
      <c r="H553" s="42"/>
      <c r="I553" s="42"/>
      <c r="J553" s="43" t="s">
        <v>180</v>
      </c>
      <c r="K553" s="72">
        <v>1936.56</v>
      </c>
      <c r="L553" s="72">
        <v>734.95999999999992</v>
      </c>
      <c r="M553" s="72">
        <v>1525.77</v>
      </c>
      <c r="N553" s="72">
        <v>4197.2899999999991</v>
      </c>
      <c r="O553" s="104"/>
      <c r="P553" s="72">
        <v>125.9</v>
      </c>
      <c r="Q553" s="86">
        <v>4323.1899999999987</v>
      </c>
      <c r="R553" s="101">
        <v>3.5000000000000003E-2</v>
      </c>
      <c r="S553" s="72">
        <v>151.29000000000002</v>
      </c>
      <c r="T553" s="86">
        <v>4474.4799999999987</v>
      </c>
    </row>
    <row r="554" spans="1:20" ht="15.75" x14ac:dyDescent="0.25">
      <c r="A554" s="45"/>
      <c r="B554" s="39">
        <v>1</v>
      </c>
      <c r="C554" s="40">
        <v>4</v>
      </c>
      <c r="D554" s="40">
        <v>4</v>
      </c>
      <c r="E554" s="41">
        <v>8</v>
      </c>
      <c r="F554" s="55">
        <v>4</v>
      </c>
      <c r="G554" s="55">
        <v>1</v>
      </c>
      <c r="H554" s="42"/>
      <c r="I554" s="42"/>
      <c r="J554" s="43" t="s">
        <v>471</v>
      </c>
      <c r="K554" s="72">
        <v>0</v>
      </c>
      <c r="L554" s="72">
        <v>0</v>
      </c>
      <c r="M554" s="72">
        <v>0</v>
      </c>
      <c r="N554" s="72">
        <v>0</v>
      </c>
      <c r="O554" s="122">
        <v>0.03</v>
      </c>
      <c r="P554" s="86">
        <v>0</v>
      </c>
      <c r="Q554" s="72">
        <v>0</v>
      </c>
      <c r="R554" s="101">
        <v>3.5000000000000003E-2</v>
      </c>
      <c r="S554" s="86">
        <v>0</v>
      </c>
      <c r="T554" s="72">
        <v>0</v>
      </c>
    </row>
    <row r="555" spans="1:20" ht="27.75" customHeight="1" x14ac:dyDescent="0.25">
      <c r="A555" s="45"/>
      <c r="B555" s="39">
        <v>1</v>
      </c>
      <c r="C555" s="40">
        <v>4</v>
      </c>
      <c r="D555" s="40">
        <v>4</v>
      </c>
      <c r="E555" s="41">
        <v>8</v>
      </c>
      <c r="F555" s="55">
        <v>4</v>
      </c>
      <c r="G555" s="55">
        <v>2</v>
      </c>
      <c r="H555" s="42"/>
      <c r="I555" s="42"/>
      <c r="J555" s="57" t="s">
        <v>472</v>
      </c>
      <c r="K555" s="72">
        <v>1936.56</v>
      </c>
      <c r="L555" s="72">
        <v>734.95999999999992</v>
      </c>
      <c r="M555" s="72">
        <v>1525.77</v>
      </c>
      <c r="N555" s="72">
        <v>4197.2899999999991</v>
      </c>
      <c r="O555" s="104"/>
      <c r="P555" s="72">
        <v>125.9</v>
      </c>
      <c r="Q555" s="72">
        <v>4323.1899999999996</v>
      </c>
      <c r="R555" s="104"/>
      <c r="S555" s="72">
        <v>151.29000000000002</v>
      </c>
      <c r="T555" s="72">
        <v>4474.4799999999996</v>
      </c>
    </row>
    <row r="556" spans="1:20" ht="15.75" x14ac:dyDescent="0.25">
      <c r="A556" s="45"/>
      <c r="B556" s="39">
        <v>1</v>
      </c>
      <c r="C556" s="40">
        <v>4</v>
      </c>
      <c r="D556" s="40">
        <v>4</v>
      </c>
      <c r="E556" s="41">
        <v>8</v>
      </c>
      <c r="F556" s="55">
        <v>4</v>
      </c>
      <c r="G556" s="55">
        <v>2</v>
      </c>
      <c r="H556" s="55">
        <v>1</v>
      </c>
      <c r="I556" s="42"/>
      <c r="J556" s="43" t="s">
        <v>473</v>
      </c>
      <c r="K556" s="72">
        <v>1670.57</v>
      </c>
      <c r="L556" s="72">
        <v>646.29999999999995</v>
      </c>
      <c r="M556" s="72">
        <v>1348.44</v>
      </c>
      <c r="N556" s="72">
        <v>3665.3099999999995</v>
      </c>
      <c r="O556" s="104"/>
      <c r="P556" s="72">
        <v>109.95</v>
      </c>
      <c r="Q556" s="72">
        <v>3775.2599999999993</v>
      </c>
      <c r="R556" s="104"/>
      <c r="S556" s="72">
        <v>132.12</v>
      </c>
      <c r="T556" s="72">
        <v>3907.3799999999992</v>
      </c>
    </row>
    <row r="557" spans="1:20" ht="15.75" x14ac:dyDescent="0.25">
      <c r="A557" s="45"/>
      <c r="B557" s="46">
        <v>1</v>
      </c>
      <c r="C557" s="47">
        <v>4</v>
      </c>
      <c r="D557" s="47">
        <v>4</v>
      </c>
      <c r="E557" s="48">
        <v>8</v>
      </c>
      <c r="F557" s="42">
        <v>4</v>
      </c>
      <c r="G557" s="42">
        <v>2</v>
      </c>
      <c r="H557" s="42">
        <v>1</v>
      </c>
      <c r="I557" s="42">
        <v>1</v>
      </c>
      <c r="J557" s="49" t="s">
        <v>474</v>
      </c>
      <c r="K557" s="50">
        <v>108.57</v>
      </c>
      <c r="L557" s="50">
        <v>54.28</v>
      </c>
      <c r="M557" s="50">
        <v>271.43</v>
      </c>
      <c r="N557" s="50">
        <v>434.28</v>
      </c>
      <c r="O557" s="122">
        <v>0.03</v>
      </c>
      <c r="P557" s="50">
        <v>13.02</v>
      </c>
      <c r="Q557" s="50">
        <v>447.29999999999995</v>
      </c>
      <c r="R557" s="101">
        <v>3.5000000000000003E-2</v>
      </c>
      <c r="S557" s="50">
        <v>15.65</v>
      </c>
      <c r="T557" s="50">
        <v>462.94999999999993</v>
      </c>
    </row>
    <row r="558" spans="1:20" ht="15.75" x14ac:dyDescent="0.25">
      <c r="A558" s="45"/>
      <c r="B558" s="46">
        <v>1</v>
      </c>
      <c r="C558" s="47">
        <v>4</v>
      </c>
      <c r="D558" s="47">
        <v>4</v>
      </c>
      <c r="E558" s="48">
        <v>8</v>
      </c>
      <c r="F558" s="42">
        <v>4</v>
      </c>
      <c r="G558" s="42">
        <v>2</v>
      </c>
      <c r="H558" s="42">
        <v>1</v>
      </c>
      <c r="I558" s="42">
        <v>2</v>
      </c>
      <c r="J558" s="49" t="s">
        <v>475</v>
      </c>
      <c r="K558" s="50">
        <v>0</v>
      </c>
      <c r="L558" s="50">
        <v>0</v>
      </c>
      <c r="M558" s="50">
        <v>0</v>
      </c>
      <c r="N558" s="50">
        <v>0</v>
      </c>
      <c r="O558" s="122">
        <v>0.03</v>
      </c>
      <c r="P558" s="50">
        <v>0</v>
      </c>
      <c r="Q558" s="50">
        <v>0</v>
      </c>
      <c r="R558" s="101">
        <v>3.5000000000000003E-2</v>
      </c>
      <c r="S558" s="50">
        <v>0</v>
      </c>
      <c r="T558" s="50">
        <v>0</v>
      </c>
    </row>
    <row r="559" spans="1:20" ht="15.75" x14ac:dyDescent="0.25">
      <c r="A559" s="45"/>
      <c r="B559" s="46">
        <v>1</v>
      </c>
      <c r="C559" s="47">
        <v>4</v>
      </c>
      <c r="D559" s="47">
        <v>4</v>
      </c>
      <c r="E559" s="48">
        <v>8</v>
      </c>
      <c r="F559" s="42">
        <v>4</v>
      </c>
      <c r="G559" s="42">
        <v>2</v>
      </c>
      <c r="H559" s="42">
        <v>1</v>
      </c>
      <c r="I559" s="42">
        <v>3</v>
      </c>
      <c r="J559" s="49" t="s">
        <v>476</v>
      </c>
      <c r="K559" s="50">
        <v>0</v>
      </c>
      <c r="L559" s="50">
        <v>0</v>
      </c>
      <c r="M559" s="50">
        <v>0</v>
      </c>
      <c r="N559" s="50">
        <v>0</v>
      </c>
      <c r="O559" s="122">
        <v>0.03</v>
      </c>
      <c r="P559" s="50">
        <v>0</v>
      </c>
      <c r="Q559" s="50">
        <v>0</v>
      </c>
      <c r="R559" s="101">
        <v>3.5000000000000003E-2</v>
      </c>
      <c r="S559" s="50">
        <v>0</v>
      </c>
      <c r="T559" s="50">
        <v>0</v>
      </c>
    </row>
    <row r="560" spans="1:20" ht="15.75" x14ac:dyDescent="0.25">
      <c r="A560" s="45"/>
      <c r="B560" s="46">
        <v>1</v>
      </c>
      <c r="C560" s="47">
        <v>4</v>
      </c>
      <c r="D560" s="47">
        <v>4</v>
      </c>
      <c r="E560" s="48">
        <v>8</v>
      </c>
      <c r="F560" s="42">
        <v>4</v>
      </c>
      <c r="G560" s="42">
        <v>2</v>
      </c>
      <c r="H560" s="42">
        <v>1</v>
      </c>
      <c r="I560" s="42">
        <v>4</v>
      </c>
      <c r="J560" s="49" t="s">
        <v>477</v>
      </c>
      <c r="K560" s="50">
        <v>1562</v>
      </c>
      <c r="L560" s="50">
        <v>592.02</v>
      </c>
      <c r="M560" s="50">
        <v>1077.01</v>
      </c>
      <c r="N560" s="50">
        <v>3231.0299999999997</v>
      </c>
      <c r="O560" s="122">
        <v>0.03</v>
      </c>
      <c r="P560" s="50">
        <v>96.93</v>
      </c>
      <c r="Q560" s="50">
        <v>3327.9599999999996</v>
      </c>
      <c r="R560" s="101">
        <v>3.5000000000000003E-2</v>
      </c>
      <c r="S560" s="50">
        <v>116.47</v>
      </c>
      <c r="T560" s="50">
        <v>3444.4299999999994</v>
      </c>
    </row>
    <row r="561" spans="1:20" ht="15.75" x14ac:dyDescent="0.25">
      <c r="A561" s="45"/>
      <c r="B561" s="46">
        <v>1</v>
      </c>
      <c r="C561" s="47">
        <v>4</v>
      </c>
      <c r="D561" s="47">
        <v>4</v>
      </c>
      <c r="E561" s="48">
        <v>8</v>
      </c>
      <c r="F561" s="42">
        <v>4</v>
      </c>
      <c r="G561" s="42">
        <v>2</v>
      </c>
      <c r="H561" s="42">
        <v>1</v>
      </c>
      <c r="I561" s="42">
        <v>5</v>
      </c>
      <c r="J561" s="49" t="s">
        <v>478</v>
      </c>
      <c r="K561" s="50">
        <v>0</v>
      </c>
      <c r="L561" s="50">
        <v>0</v>
      </c>
      <c r="M561" s="50">
        <v>0</v>
      </c>
      <c r="N561" s="50">
        <v>0</v>
      </c>
      <c r="O561" s="122">
        <v>0.03</v>
      </c>
      <c r="P561" s="50">
        <v>0</v>
      </c>
      <c r="Q561" s="50">
        <v>0</v>
      </c>
      <c r="R561" s="101">
        <v>3.5000000000000003E-2</v>
      </c>
      <c r="S561" s="50">
        <v>0</v>
      </c>
      <c r="T561" s="50">
        <v>0</v>
      </c>
    </row>
    <row r="562" spans="1:20" ht="15.75" x14ac:dyDescent="0.25">
      <c r="A562" s="45"/>
      <c r="B562" s="46">
        <v>1</v>
      </c>
      <c r="C562" s="47">
        <v>4</v>
      </c>
      <c r="D562" s="47">
        <v>4</v>
      </c>
      <c r="E562" s="48">
        <v>8</v>
      </c>
      <c r="F562" s="42">
        <v>4</v>
      </c>
      <c r="G562" s="42">
        <v>2</v>
      </c>
      <c r="H562" s="42">
        <v>1</v>
      </c>
      <c r="I562" s="42">
        <v>6</v>
      </c>
      <c r="J562" s="49" t="s">
        <v>479</v>
      </c>
      <c r="K562" s="50">
        <v>0</v>
      </c>
      <c r="L562" s="50">
        <v>0</v>
      </c>
      <c r="M562" s="50">
        <v>0</v>
      </c>
      <c r="N562" s="50">
        <v>0</v>
      </c>
      <c r="O562" s="122">
        <v>0.03</v>
      </c>
      <c r="P562" s="50">
        <v>0</v>
      </c>
      <c r="Q562" s="50">
        <v>0</v>
      </c>
      <c r="R562" s="101">
        <v>3.5000000000000003E-2</v>
      </c>
      <c r="S562" s="50">
        <v>0</v>
      </c>
      <c r="T562" s="50">
        <v>0</v>
      </c>
    </row>
    <row r="563" spans="1:20" ht="15.75" x14ac:dyDescent="0.25">
      <c r="A563" s="45"/>
      <c r="B563" s="46">
        <v>1</v>
      </c>
      <c r="C563" s="47">
        <v>4</v>
      </c>
      <c r="D563" s="47">
        <v>4</v>
      </c>
      <c r="E563" s="48">
        <v>8</v>
      </c>
      <c r="F563" s="42">
        <v>4</v>
      </c>
      <c r="G563" s="42">
        <v>2</v>
      </c>
      <c r="H563" s="42">
        <v>1</v>
      </c>
      <c r="I563" s="42">
        <v>7</v>
      </c>
      <c r="J563" s="49" t="s">
        <v>480</v>
      </c>
      <c r="K563" s="50">
        <v>0</v>
      </c>
      <c r="L563" s="50">
        <v>0</v>
      </c>
      <c r="M563" s="50">
        <v>0</v>
      </c>
      <c r="N563" s="50">
        <v>0</v>
      </c>
      <c r="O563" s="122">
        <v>0.03</v>
      </c>
      <c r="P563" s="50">
        <v>0</v>
      </c>
      <c r="Q563" s="50">
        <v>0</v>
      </c>
      <c r="R563" s="101">
        <v>3.5000000000000003E-2</v>
      </c>
      <c r="S563" s="50">
        <v>0</v>
      </c>
      <c r="T563" s="50">
        <v>0</v>
      </c>
    </row>
    <row r="564" spans="1:20" ht="15.75" x14ac:dyDescent="0.25">
      <c r="A564" s="45"/>
      <c r="B564" s="39">
        <v>1</v>
      </c>
      <c r="C564" s="40">
        <v>4</v>
      </c>
      <c r="D564" s="40">
        <v>4</v>
      </c>
      <c r="E564" s="41">
        <v>8</v>
      </c>
      <c r="F564" s="55">
        <v>4</v>
      </c>
      <c r="G564" s="55">
        <v>2</v>
      </c>
      <c r="H564" s="55">
        <v>2</v>
      </c>
      <c r="I564" s="42"/>
      <c r="J564" s="43" t="s">
        <v>481</v>
      </c>
      <c r="K564" s="72">
        <v>265.99</v>
      </c>
      <c r="L564" s="72">
        <v>88.66</v>
      </c>
      <c r="M564" s="72">
        <v>177.33</v>
      </c>
      <c r="N564" s="72">
        <v>531.98</v>
      </c>
      <c r="O564" s="104"/>
      <c r="P564" s="72">
        <v>15.95</v>
      </c>
      <c r="Q564" s="72">
        <v>547.93000000000006</v>
      </c>
      <c r="R564" s="104"/>
      <c r="S564" s="72">
        <v>19.170000000000002</v>
      </c>
      <c r="T564" s="72">
        <v>567.1</v>
      </c>
    </row>
    <row r="565" spans="1:20" ht="15.75" x14ac:dyDescent="0.25">
      <c r="A565" s="45"/>
      <c r="B565" s="46">
        <v>1</v>
      </c>
      <c r="C565" s="47">
        <v>4</v>
      </c>
      <c r="D565" s="47">
        <v>4</v>
      </c>
      <c r="E565" s="48">
        <v>8</v>
      </c>
      <c r="F565" s="42">
        <v>4</v>
      </c>
      <c r="G565" s="42">
        <v>2</v>
      </c>
      <c r="H565" s="42">
        <v>2</v>
      </c>
      <c r="I565" s="42">
        <v>1</v>
      </c>
      <c r="J565" s="49" t="s">
        <v>482</v>
      </c>
      <c r="K565" s="50">
        <v>265.99</v>
      </c>
      <c r="L565" s="50">
        <v>88.66</v>
      </c>
      <c r="M565" s="50">
        <v>177.33</v>
      </c>
      <c r="N565" s="50">
        <v>531.98</v>
      </c>
      <c r="O565" s="122">
        <v>0.03</v>
      </c>
      <c r="P565" s="50">
        <v>15.95</v>
      </c>
      <c r="Q565" s="50">
        <v>547.93000000000006</v>
      </c>
      <c r="R565" s="101">
        <v>3.5000000000000003E-2</v>
      </c>
      <c r="S565" s="50">
        <v>19.170000000000002</v>
      </c>
      <c r="T565" s="50">
        <v>567.1</v>
      </c>
    </row>
    <row r="566" spans="1:20" ht="15.75" x14ac:dyDescent="0.25">
      <c r="A566" s="45"/>
      <c r="B566" s="46">
        <v>1</v>
      </c>
      <c r="C566" s="47">
        <v>4</v>
      </c>
      <c r="D566" s="47">
        <v>4</v>
      </c>
      <c r="E566" s="48">
        <v>8</v>
      </c>
      <c r="F566" s="42">
        <v>4</v>
      </c>
      <c r="G566" s="42">
        <v>2</v>
      </c>
      <c r="H566" s="42">
        <v>2</v>
      </c>
      <c r="I566" s="42">
        <v>2</v>
      </c>
      <c r="J566" s="49" t="s">
        <v>483</v>
      </c>
      <c r="K566" s="50">
        <v>0</v>
      </c>
      <c r="L566" s="50">
        <v>0</v>
      </c>
      <c r="M566" s="50">
        <v>0</v>
      </c>
      <c r="N566" s="50">
        <v>0</v>
      </c>
      <c r="O566" s="122">
        <v>0.03</v>
      </c>
      <c r="P566" s="50">
        <v>0</v>
      </c>
      <c r="Q566" s="50">
        <v>0</v>
      </c>
      <c r="R566" s="101">
        <v>3.5000000000000003E-2</v>
      </c>
      <c r="S566" s="50">
        <v>0</v>
      </c>
      <c r="T566" s="50">
        <v>0</v>
      </c>
    </row>
    <row r="567" spans="1:20" ht="15.75" x14ac:dyDescent="0.25">
      <c r="A567" s="45"/>
      <c r="B567" s="46">
        <v>1</v>
      </c>
      <c r="C567" s="47">
        <v>4</v>
      </c>
      <c r="D567" s="47">
        <v>4</v>
      </c>
      <c r="E567" s="48">
        <v>8</v>
      </c>
      <c r="F567" s="42">
        <v>4</v>
      </c>
      <c r="G567" s="42">
        <v>2</v>
      </c>
      <c r="H567" s="42">
        <v>2</v>
      </c>
      <c r="I567" s="42">
        <v>3</v>
      </c>
      <c r="J567" s="49" t="s">
        <v>484</v>
      </c>
      <c r="K567" s="50">
        <v>0</v>
      </c>
      <c r="L567" s="50">
        <v>0</v>
      </c>
      <c r="M567" s="50">
        <v>0</v>
      </c>
      <c r="N567" s="50">
        <v>0</v>
      </c>
      <c r="O567" s="122">
        <v>0.03</v>
      </c>
      <c r="P567" s="50">
        <v>0</v>
      </c>
      <c r="Q567" s="50">
        <v>0</v>
      </c>
      <c r="R567" s="101">
        <v>3.5000000000000003E-2</v>
      </c>
      <c r="S567" s="50">
        <v>0</v>
      </c>
      <c r="T567" s="50">
        <v>0</v>
      </c>
    </row>
    <row r="568" spans="1:20" ht="15.75" x14ac:dyDescent="0.25">
      <c r="A568" s="45"/>
      <c r="B568" s="46">
        <v>1</v>
      </c>
      <c r="C568" s="47">
        <v>4</v>
      </c>
      <c r="D568" s="47">
        <v>4</v>
      </c>
      <c r="E568" s="48">
        <v>8</v>
      </c>
      <c r="F568" s="42">
        <v>4</v>
      </c>
      <c r="G568" s="42">
        <v>2</v>
      </c>
      <c r="H568" s="42">
        <v>2</v>
      </c>
      <c r="I568" s="42">
        <v>4</v>
      </c>
      <c r="J568" s="49" t="s">
        <v>485</v>
      </c>
      <c r="K568" s="50">
        <v>0</v>
      </c>
      <c r="L568" s="50">
        <v>0</v>
      </c>
      <c r="M568" s="50">
        <v>0</v>
      </c>
      <c r="N568" s="50">
        <v>0</v>
      </c>
      <c r="O568" s="122">
        <v>0.03</v>
      </c>
      <c r="P568" s="50">
        <v>0</v>
      </c>
      <c r="Q568" s="50">
        <v>0</v>
      </c>
      <c r="R568" s="101">
        <v>3.5000000000000003E-2</v>
      </c>
      <c r="S568" s="50">
        <v>0</v>
      </c>
      <c r="T568" s="50">
        <v>0</v>
      </c>
    </row>
    <row r="569" spans="1:20" ht="15.75" x14ac:dyDescent="0.25">
      <c r="A569" s="45"/>
      <c r="B569" s="39">
        <v>1</v>
      </c>
      <c r="C569" s="40">
        <v>4</v>
      </c>
      <c r="D569" s="40">
        <v>4</v>
      </c>
      <c r="E569" s="41">
        <v>8</v>
      </c>
      <c r="F569" s="55">
        <v>4</v>
      </c>
      <c r="G569" s="55">
        <v>2</v>
      </c>
      <c r="H569" s="55">
        <v>3</v>
      </c>
      <c r="I569" s="42"/>
      <c r="J569" s="43" t="s">
        <v>486</v>
      </c>
      <c r="K569" s="72">
        <v>0</v>
      </c>
      <c r="L569" s="72">
        <v>0</v>
      </c>
      <c r="M569" s="72">
        <v>0</v>
      </c>
      <c r="N569" s="72">
        <v>0</v>
      </c>
      <c r="O569" s="104"/>
      <c r="P569" s="72">
        <v>0</v>
      </c>
      <c r="Q569" s="72">
        <v>0</v>
      </c>
      <c r="R569" s="104"/>
      <c r="S569" s="72">
        <v>0</v>
      </c>
      <c r="T569" s="72">
        <v>0</v>
      </c>
    </row>
    <row r="570" spans="1:20" ht="15.75" x14ac:dyDescent="0.25">
      <c r="A570" s="45"/>
      <c r="B570" s="46">
        <v>1</v>
      </c>
      <c r="C570" s="47">
        <v>4</v>
      </c>
      <c r="D570" s="47">
        <v>4</v>
      </c>
      <c r="E570" s="48">
        <v>8</v>
      </c>
      <c r="F570" s="42">
        <v>4</v>
      </c>
      <c r="G570" s="42">
        <v>2</v>
      </c>
      <c r="H570" s="42">
        <v>3</v>
      </c>
      <c r="I570" s="42">
        <v>1</v>
      </c>
      <c r="J570" s="49" t="s">
        <v>482</v>
      </c>
      <c r="K570" s="50">
        <v>0</v>
      </c>
      <c r="L570" s="50">
        <v>0</v>
      </c>
      <c r="M570" s="50">
        <v>0</v>
      </c>
      <c r="N570" s="50">
        <v>0</v>
      </c>
      <c r="O570" s="122">
        <v>0.03</v>
      </c>
      <c r="P570" s="50">
        <v>0</v>
      </c>
      <c r="Q570" s="50">
        <v>0</v>
      </c>
      <c r="R570" s="101">
        <v>3.5000000000000003E-2</v>
      </c>
      <c r="S570" s="50">
        <v>0</v>
      </c>
      <c r="T570" s="50">
        <v>0</v>
      </c>
    </row>
    <row r="571" spans="1:20" ht="15.75" x14ac:dyDescent="0.25">
      <c r="A571" s="45"/>
      <c r="B571" s="46">
        <v>1</v>
      </c>
      <c r="C571" s="47">
        <v>4</v>
      </c>
      <c r="D571" s="47">
        <v>4</v>
      </c>
      <c r="E571" s="48">
        <v>8</v>
      </c>
      <c r="F571" s="42">
        <v>4</v>
      </c>
      <c r="G571" s="42">
        <v>2</v>
      </c>
      <c r="H571" s="42">
        <v>3</v>
      </c>
      <c r="I571" s="42">
        <v>2</v>
      </c>
      <c r="J571" s="49" t="s">
        <v>483</v>
      </c>
      <c r="K571" s="50">
        <v>0</v>
      </c>
      <c r="L571" s="50">
        <v>0</v>
      </c>
      <c r="M571" s="50">
        <v>0</v>
      </c>
      <c r="N571" s="50">
        <v>0</v>
      </c>
      <c r="O571" s="122">
        <v>0.03</v>
      </c>
      <c r="P571" s="50">
        <v>0</v>
      </c>
      <c r="Q571" s="50">
        <v>0</v>
      </c>
      <c r="R571" s="101">
        <v>3.5000000000000003E-2</v>
      </c>
      <c r="S571" s="50">
        <v>0</v>
      </c>
      <c r="T571" s="50">
        <v>0</v>
      </c>
    </row>
    <row r="572" spans="1:20" ht="15.75" x14ac:dyDescent="0.25">
      <c r="A572" s="45"/>
      <c r="B572" s="46">
        <v>1</v>
      </c>
      <c r="C572" s="47">
        <v>4</v>
      </c>
      <c r="D572" s="47">
        <v>4</v>
      </c>
      <c r="E572" s="48">
        <v>8</v>
      </c>
      <c r="F572" s="42">
        <v>4</v>
      </c>
      <c r="G572" s="42">
        <v>2</v>
      </c>
      <c r="H572" s="42">
        <v>3</v>
      </c>
      <c r="I572" s="42">
        <v>3</v>
      </c>
      <c r="J572" s="49" t="s">
        <v>484</v>
      </c>
      <c r="K572" s="50">
        <v>0</v>
      </c>
      <c r="L572" s="50">
        <v>0</v>
      </c>
      <c r="M572" s="50">
        <v>0</v>
      </c>
      <c r="N572" s="50">
        <v>0</v>
      </c>
      <c r="O572" s="122">
        <v>0.03</v>
      </c>
      <c r="P572" s="50">
        <v>0</v>
      </c>
      <c r="Q572" s="50">
        <v>0</v>
      </c>
      <c r="R572" s="101">
        <v>3.5000000000000003E-2</v>
      </c>
      <c r="S572" s="50">
        <v>0</v>
      </c>
      <c r="T572" s="50">
        <v>0</v>
      </c>
    </row>
    <row r="573" spans="1:20" ht="15.75" x14ac:dyDescent="0.25">
      <c r="A573" s="45"/>
      <c r="B573" s="46">
        <v>1</v>
      </c>
      <c r="C573" s="47">
        <v>4</v>
      </c>
      <c r="D573" s="47">
        <v>4</v>
      </c>
      <c r="E573" s="48">
        <v>8</v>
      </c>
      <c r="F573" s="42">
        <v>4</v>
      </c>
      <c r="G573" s="42">
        <v>2</v>
      </c>
      <c r="H573" s="42">
        <v>3</v>
      </c>
      <c r="I573" s="42">
        <v>4</v>
      </c>
      <c r="J573" s="49" t="s">
        <v>485</v>
      </c>
      <c r="K573" s="50">
        <v>0</v>
      </c>
      <c r="L573" s="50">
        <v>0</v>
      </c>
      <c r="M573" s="50">
        <v>0</v>
      </c>
      <c r="N573" s="50">
        <v>0</v>
      </c>
      <c r="O573" s="122">
        <v>0.03</v>
      </c>
      <c r="P573" s="50">
        <v>0</v>
      </c>
      <c r="Q573" s="50">
        <v>0</v>
      </c>
      <c r="R573" s="101">
        <v>3.5000000000000003E-2</v>
      </c>
      <c r="S573" s="50">
        <v>0</v>
      </c>
      <c r="T573" s="50">
        <v>0</v>
      </c>
    </row>
    <row r="574" spans="1:20" ht="38.25" x14ac:dyDescent="0.25">
      <c r="A574" s="123" t="s">
        <v>487</v>
      </c>
      <c r="B574" s="124">
        <v>1</v>
      </c>
      <c r="C574" s="125">
        <v>4</v>
      </c>
      <c r="D574" s="125">
        <v>4</v>
      </c>
      <c r="E574" s="126">
        <v>9</v>
      </c>
      <c r="F574" s="127"/>
      <c r="G574" s="127"/>
      <c r="H574" s="131"/>
      <c r="I574" s="131"/>
      <c r="J574" s="147" t="s">
        <v>488</v>
      </c>
      <c r="K574" s="144">
        <v>316557.91000000009</v>
      </c>
      <c r="L574" s="144">
        <v>40490.118888888886</v>
      </c>
      <c r="M574" s="144">
        <v>42426.736000000004</v>
      </c>
      <c r="N574" s="144">
        <v>399474.76488888892</v>
      </c>
      <c r="O574" s="137"/>
      <c r="P574" s="144">
        <v>11983.859999999999</v>
      </c>
      <c r="Q574" s="144">
        <v>411458.62488888885</v>
      </c>
      <c r="R574" s="137"/>
      <c r="S574" s="144">
        <v>14400.730000000003</v>
      </c>
      <c r="T574" s="144">
        <v>425859.35488888889</v>
      </c>
    </row>
    <row r="575" spans="1:20" ht="15.75" x14ac:dyDescent="0.25">
      <c r="A575" s="54">
        <v>1</v>
      </c>
      <c r="B575" s="39">
        <v>1</v>
      </c>
      <c r="C575" s="40">
        <v>4</v>
      </c>
      <c r="D575" s="40">
        <v>4</v>
      </c>
      <c r="E575" s="41">
        <v>9</v>
      </c>
      <c r="F575" s="55">
        <v>1</v>
      </c>
      <c r="G575" s="55"/>
      <c r="H575" s="42"/>
      <c r="I575" s="42"/>
      <c r="J575" s="43" t="s">
        <v>489</v>
      </c>
      <c r="K575" s="72">
        <v>95105.98000000001</v>
      </c>
      <c r="L575" s="72">
        <v>15850.99666666667</v>
      </c>
      <c r="M575" s="72">
        <v>12680.797333333334</v>
      </c>
      <c r="N575" s="72">
        <v>123637.774</v>
      </c>
      <c r="O575" s="104"/>
      <c r="P575" s="72">
        <v>3709.07</v>
      </c>
      <c r="Q575" s="72">
        <v>127346.84400000001</v>
      </c>
      <c r="R575" s="104"/>
      <c r="S575" s="72">
        <v>4457.09</v>
      </c>
      <c r="T575" s="72">
        <v>131803.93400000001</v>
      </c>
    </row>
    <row r="576" spans="1:20" ht="25.5" x14ac:dyDescent="0.25">
      <c r="A576" s="45"/>
      <c r="B576" s="39">
        <v>1</v>
      </c>
      <c r="C576" s="40">
        <v>4</v>
      </c>
      <c r="D576" s="40">
        <v>4</v>
      </c>
      <c r="E576" s="41">
        <v>9</v>
      </c>
      <c r="F576" s="55">
        <v>1</v>
      </c>
      <c r="G576" s="55">
        <v>1</v>
      </c>
      <c r="H576" s="42"/>
      <c r="I576" s="42"/>
      <c r="J576" s="57" t="s">
        <v>490</v>
      </c>
      <c r="K576" s="72">
        <v>24572.93</v>
      </c>
      <c r="L576" s="72">
        <v>4095.4883333333337</v>
      </c>
      <c r="M576" s="72">
        <v>3276.3906666666662</v>
      </c>
      <c r="N576" s="72">
        <v>31944.809000000001</v>
      </c>
      <c r="O576" s="104"/>
      <c r="P576" s="72">
        <v>958.32</v>
      </c>
      <c r="Q576" s="72">
        <v>32903.129000000001</v>
      </c>
      <c r="R576" s="104"/>
      <c r="S576" s="72">
        <v>1151.58</v>
      </c>
      <c r="T576" s="72">
        <v>34054.709000000003</v>
      </c>
    </row>
    <row r="577" spans="1:20" ht="15.75" x14ac:dyDescent="0.25">
      <c r="A577" s="45"/>
      <c r="B577" s="46">
        <v>1</v>
      </c>
      <c r="C577" s="47">
        <v>4</v>
      </c>
      <c r="D577" s="47">
        <v>4</v>
      </c>
      <c r="E577" s="48">
        <v>9</v>
      </c>
      <c r="F577" s="42">
        <v>1</v>
      </c>
      <c r="G577" s="42">
        <v>1</v>
      </c>
      <c r="H577" s="42">
        <v>1</v>
      </c>
      <c r="I577" s="42"/>
      <c r="J577" s="49" t="s">
        <v>491</v>
      </c>
      <c r="K577" s="50">
        <v>724.54</v>
      </c>
      <c r="L577" s="50">
        <v>120.75666666666666</v>
      </c>
      <c r="M577" s="50">
        <v>96.60533333333332</v>
      </c>
      <c r="N577" s="50">
        <v>941.90199999999993</v>
      </c>
      <c r="O577" s="122">
        <v>0.03</v>
      </c>
      <c r="P577" s="50">
        <v>28.25</v>
      </c>
      <c r="Q577" s="50">
        <v>970.15199999999993</v>
      </c>
      <c r="R577" s="101">
        <v>3.5000000000000003E-2</v>
      </c>
      <c r="S577" s="50">
        <v>33.950000000000003</v>
      </c>
      <c r="T577" s="50">
        <v>1004.102</v>
      </c>
    </row>
    <row r="578" spans="1:20" ht="15.75" x14ac:dyDescent="0.25">
      <c r="A578" s="45"/>
      <c r="B578" s="46">
        <v>1</v>
      </c>
      <c r="C578" s="47">
        <v>4</v>
      </c>
      <c r="D578" s="47">
        <v>4</v>
      </c>
      <c r="E578" s="48">
        <v>9</v>
      </c>
      <c r="F578" s="42">
        <v>1</v>
      </c>
      <c r="G578" s="42">
        <v>1</v>
      </c>
      <c r="H578" s="42">
        <v>2</v>
      </c>
      <c r="I578" s="42"/>
      <c r="J578" s="49" t="s">
        <v>492</v>
      </c>
      <c r="K578" s="50">
        <v>3272.46</v>
      </c>
      <c r="L578" s="50">
        <v>545.41</v>
      </c>
      <c r="M578" s="50">
        <v>436.32799999999997</v>
      </c>
      <c r="N578" s="50">
        <v>4254.1980000000003</v>
      </c>
      <c r="O578" s="122">
        <v>0.03</v>
      </c>
      <c r="P578" s="50">
        <v>127.62</v>
      </c>
      <c r="Q578" s="50">
        <v>4381.8180000000002</v>
      </c>
      <c r="R578" s="101">
        <v>3.5000000000000003E-2</v>
      </c>
      <c r="S578" s="50">
        <v>153.36000000000001</v>
      </c>
      <c r="T578" s="50">
        <v>4535.1779999999999</v>
      </c>
    </row>
    <row r="579" spans="1:20" ht="15.75" x14ac:dyDescent="0.25">
      <c r="A579" s="45"/>
      <c r="B579" s="46">
        <v>1</v>
      </c>
      <c r="C579" s="47">
        <v>4</v>
      </c>
      <c r="D579" s="47">
        <v>4</v>
      </c>
      <c r="E579" s="48">
        <v>9</v>
      </c>
      <c r="F579" s="42">
        <v>1</v>
      </c>
      <c r="G579" s="42">
        <v>1</v>
      </c>
      <c r="H579" s="42">
        <v>3</v>
      </c>
      <c r="I579" s="42"/>
      <c r="J579" s="49" t="s">
        <v>493</v>
      </c>
      <c r="K579" s="50">
        <v>10381.09</v>
      </c>
      <c r="L579" s="50">
        <v>1730.1816666666666</v>
      </c>
      <c r="M579" s="50">
        <v>1384.1453333333332</v>
      </c>
      <c r="N579" s="50">
        <v>13495.417000000001</v>
      </c>
      <c r="O579" s="122">
        <v>0.03</v>
      </c>
      <c r="P579" s="50">
        <v>404.86</v>
      </c>
      <c r="Q579" s="50">
        <v>13900.277000000002</v>
      </c>
      <c r="R579" s="101">
        <v>3.5000000000000003E-2</v>
      </c>
      <c r="S579" s="50">
        <v>486.5</v>
      </c>
      <c r="T579" s="50">
        <v>14386.777000000002</v>
      </c>
    </row>
    <row r="580" spans="1:20" ht="29.25" customHeight="1" x14ac:dyDescent="0.25">
      <c r="A580" s="45"/>
      <c r="B580" s="46">
        <v>1</v>
      </c>
      <c r="C580" s="47">
        <v>4</v>
      </c>
      <c r="D580" s="47">
        <v>4</v>
      </c>
      <c r="E580" s="48">
        <v>9</v>
      </c>
      <c r="F580" s="42">
        <v>1</v>
      </c>
      <c r="G580" s="42">
        <v>1</v>
      </c>
      <c r="H580" s="42">
        <v>4</v>
      </c>
      <c r="I580" s="42"/>
      <c r="J580" s="61" t="s">
        <v>494</v>
      </c>
      <c r="K580" s="50">
        <v>672.66</v>
      </c>
      <c r="L580" s="50">
        <v>112.11</v>
      </c>
      <c r="M580" s="50">
        <v>89.687999999999988</v>
      </c>
      <c r="N580" s="50">
        <v>874.45799999999997</v>
      </c>
      <c r="O580" s="122">
        <v>0.03</v>
      </c>
      <c r="P580" s="50">
        <v>26.23</v>
      </c>
      <c r="Q580" s="50">
        <v>900.68799999999999</v>
      </c>
      <c r="R580" s="101">
        <v>3.5000000000000003E-2</v>
      </c>
      <c r="S580" s="50">
        <v>31.52</v>
      </c>
      <c r="T580" s="50">
        <v>932.20799999999997</v>
      </c>
    </row>
    <row r="581" spans="1:20" ht="15.75" x14ac:dyDescent="0.25">
      <c r="A581" s="45"/>
      <c r="B581" s="46">
        <v>1</v>
      </c>
      <c r="C581" s="47">
        <v>4</v>
      </c>
      <c r="D581" s="47">
        <v>4</v>
      </c>
      <c r="E581" s="48">
        <v>9</v>
      </c>
      <c r="F581" s="42">
        <v>1</v>
      </c>
      <c r="G581" s="42">
        <v>1</v>
      </c>
      <c r="H581" s="42">
        <v>5</v>
      </c>
      <c r="I581" s="42"/>
      <c r="J581" s="49" t="s">
        <v>495</v>
      </c>
      <c r="K581" s="50">
        <v>0</v>
      </c>
      <c r="L581" s="50">
        <v>0</v>
      </c>
      <c r="M581" s="50">
        <v>0</v>
      </c>
      <c r="N581" s="50">
        <v>0</v>
      </c>
      <c r="O581" s="122">
        <v>0.03</v>
      </c>
      <c r="P581" s="50">
        <v>0</v>
      </c>
      <c r="Q581" s="50">
        <v>0</v>
      </c>
      <c r="R581" s="101">
        <v>3.5000000000000003E-2</v>
      </c>
      <c r="S581" s="50">
        <v>0</v>
      </c>
      <c r="T581" s="50">
        <v>0</v>
      </c>
    </row>
    <row r="582" spans="1:20" ht="15.75" x14ac:dyDescent="0.25">
      <c r="A582" s="45"/>
      <c r="B582" s="46">
        <v>1</v>
      </c>
      <c r="C582" s="47">
        <v>4</v>
      </c>
      <c r="D582" s="47">
        <v>4</v>
      </c>
      <c r="E582" s="48">
        <v>9</v>
      </c>
      <c r="F582" s="42">
        <v>1</v>
      </c>
      <c r="G582" s="42">
        <v>1</v>
      </c>
      <c r="H582" s="42">
        <v>6</v>
      </c>
      <c r="I582" s="42"/>
      <c r="J582" s="49" t="s">
        <v>1280</v>
      </c>
      <c r="K582" s="50">
        <v>9522.18</v>
      </c>
      <c r="L582" s="50">
        <v>1587.03</v>
      </c>
      <c r="M582" s="50">
        <v>1269.624</v>
      </c>
      <c r="N582" s="50">
        <v>12378.834000000001</v>
      </c>
      <c r="O582" s="122">
        <v>0.03</v>
      </c>
      <c r="P582" s="50">
        <v>371.36</v>
      </c>
      <c r="Q582" s="50">
        <v>12750.194000000001</v>
      </c>
      <c r="R582" s="101">
        <v>3.5000000000000003E-2</v>
      </c>
      <c r="S582" s="50">
        <v>446.25</v>
      </c>
      <c r="T582" s="50">
        <v>13196.444000000001</v>
      </c>
    </row>
    <row r="583" spans="1:20" ht="15.75" x14ac:dyDescent="0.25">
      <c r="A583" s="45"/>
      <c r="B583" s="46">
        <v>1</v>
      </c>
      <c r="C583" s="47">
        <v>4</v>
      </c>
      <c r="D583" s="47">
        <v>4</v>
      </c>
      <c r="E583" s="48">
        <v>9</v>
      </c>
      <c r="F583" s="42">
        <v>1</v>
      </c>
      <c r="G583" s="42">
        <v>1</v>
      </c>
      <c r="H583" s="42">
        <v>7</v>
      </c>
      <c r="I583" s="42"/>
      <c r="J583" s="49" t="s">
        <v>496</v>
      </c>
      <c r="K583" s="50">
        <v>0</v>
      </c>
      <c r="L583" s="50">
        <v>0</v>
      </c>
      <c r="M583" s="50">
        <v>0</v>
      </c>
      <c r="N583" s="50">
        <v>0</v>
      </c>
      <c r="O583" s="122">
        <v>0.03</v>
      </c>
      <c r="P583" s="50">
        <v>0</v>
      </c>
      <c r="Q583" s="50">
        <v>0</v>
      </c>
      <c r="R583" s="101">
        <v>3.5000000000000003E-2</v>
      </c>
      <c r="S583" s="50">
        <v>0</v>
      </c>
      <c r="T583" s="50">
        <v>0</v>
      </c>
    </row>
    <row r="584" spans="1:20" ht="25.5" x14ac:dyDescent="0.25">
      <c r="A584" s="45"/>
      <c r="B584" s="39">
        <v>1</v>
      </c>
      <c r="C584" s="40">
        <v>4</v>
      </c>
      <c r="D584" s="40">
        <v>4</v>
      </c>
      <c r="E584" s="41">
        <v>9</v>
      </c>
      <c r="F584" s="55">
        <v>1</v>
      </c>
      <c r="G584" s="55">
        <v>2</v>
      </c>
      <c r="H584" s="42"/>
      <c r="I584" s="42"/>
      <c r="J584" s="57" t="s">
        <v>497</v>
      </c>
      <c r="K584" s="72">
        <v>70533.050000000017</v>
      </c>
      <c r="L584" s="72">
        <v>11755.508333333335</v>
      </c>
      <c r="M584" s="72">
        <v>9404.4066666666677</v>
      </c>
      <c r="N584" s="72">
        <v>91692.964999999997</v>
      </c>
      <c r="O584" s="104"/>
      <c r="P584" s="72">
        <v>2750.75</v>
      </c>
      <c r="Q584" s="72">
        <v>94443.715000000011</v>
      </c>
      <c r="R584" s="104"/>
      <c r="S584" s="72">
        <v>3305.5099999999998</v>
      </c>
      <c r="T584" s="72">
        <v>97749.225000000006</v>
      </c>
    </row>
    <row r="585" spans="1:20" ht="31.5" customHeight="1" x14ac:dyDescent="0.25">
      <c r="A585" s="45"/>
      <c r="B585" s="46">
        <v>1</v>
      </c>
      <c r="C585" s="47">
        <v>4</v>
      </c>
      <c r="D585" s="47">
        <v>4</v>
      </c>
      <c r="E585" s="48">
        <v>9</v>
      </c>
      <c r="F585" s="42">
        <v>1</v>
      </c>
      <c r="G585" s="42">
        <v>2</v>
      </c>
      <c r="H585" s="42">
        <v>3</v>
      </c>
      <c r="I585" s="42"/>
      <c r="J585" s="61" t="s">
        <v>1281</v>
      </c>
      <c r="K585" s="50">
        <v>11697.05</v>
      </c>
      <c r="L585" s="50">
        <v>1949.5083333333332</v>
      </c>
      <c r="M585" s="50">
        <v>1559.6066666666666</v>
      </c>
      <c r="N585" s="50">
        <v>15206.164999999999</v>
      </c>
      <c r="O585" s="122">
        <v>0.03</v>
      </c>
      <c r="P585" s="50">
        <v>456.18</v>
      </c>
      <c r="Q585" s="50">
        <v>15662.344999999999</v>
      </c>
      <c r="R585" s="101">
        <v>3.5000000000000003E-2</v>
      </c>
      <c r="S585" s="50">
        <v>548.17999999999995</v>
      </c>
      <c r="T585" s="50">
        <v>16210.525</v>
      </c>
    </row>
    <row r="586" spans="1:20" ht="15.75" x14ac:dyDescent="0.25">
      <c r="A586" s="45"/>
      <c r="B586" s="46">
        <v>1</v>
      </c>
      <c r="C586" s="47">
        <v>4</v>
      </c>
      <c r="D586" s="47">
        <v>4</v>
      </c>
      <c r="E586" s="48">
        <v>9</v>
      </c>
      <c r="F586" s="42">
        <v>1</v>
      </c>
      <c r="G586" s="42">
        <v>2</v>
      </c>
      <c r="H586" s="42">
        <v>2</v>
      </c>
      <c r="I586" s="42"/>
      <c r="J586" s="49" t="s">
        <v>1282</v>
      </c>
      <c r="K586" s="50">
        <v>6267.37</v>
      </c>
      <c r="L586" s="50">
        <v>1044.5616666666667</v>
      </c>
      <c r="M586" s="50">
        <v>835.64933333333329</v>
      </c>
      <c r="N586" s="50">
        <v>8147.5810000000001</v>
      </c>
      <c r="O586" s="122">
        <v>0.03</v>
      </c>
      <c r="P586" s="50">
        <v>244.42</v>
      </c>
      <c r="Q586" s="50">
        <v>8392.0010000000002</v>
      </c>
      <c r="R586" s="101">
        <v>3.5000000000000003E-2</v>
      </c>
      <c r="S586" s="50">
        <v>293.72000000000003</v>
      </c>
      <c r="T586" s="50">
        <v>8685.7209999999995</v>
      </c>
    </row>
    <row r="587" spans="1:20" ht="27.75" customHeight="1" x14ac:dyDescent="0.25">
      <c r="A587" s="45"/>
      <c r="B587" s="46">
        <v>1</v>
      </c>
      <c r="C587" s="47">
        <v>4</v>
      </c>
      <c r="D587" s="47">
        <v>4</v>
      </c>
      <c r="E587" s="48">
        <v>9</v>
      </c>
      <c r="F587" s="42">
        <v>1</v>
      </c>
      <c r="G587" s="42">
        <v>2</v>
      </c>
      <c r="H587" s="42">
        <v>3</v>
      </c>
      <c r="I587" s="42"/>
      <c r="J587" s="61" t="s">
        <v>1280</v>
      </c>
      <c r="K587" s="50">
        <v>2023.79</v>
      </c>
      <c r="L587" s="50">
        <v>337.29833333333335</v>
      </c>
      <c r="M587" s="50">
        <v>269.83866666666665</v>
      </c>
      <c r="N587" s="50">
        <v>2630.9269999999997</v>
      </c>
      <c r="O587" s="122">
        <v>0.03</v>
      </c>
      <c r="P587" s="50">
        <v>78.92</v>
      </c>
      <c r="Q587" s="50">
        <v>2709.8469999999998</v>
      </c>
      <c r="R587" s="101">
        <v>3.5000000000000003E-2</v>
      </c>
      <c r="S587" s="50">
        <v>94.84</v>
      </c>
      <c r="T587" s="50">
        <v>2804.6869999999999</v>
      </c>
    </row>
    <row r="588" spans="1:20" ht="15.75" x14ac:dyDescent="0.25">
      <c r="A588" s="45"/>
      <c r="B588" s="46">
        <v>1</v>
      </c>
      <c r="C588" s="47">
        <v>4</v>
      </c>
      <c r="D588" s="47">
        <v>4</v>
      </c>
      <c r="E588" s="48">
        <v>9</v>
      </c>
      <c r="F588" s="42">
        <v>1</v>
      </c>
      <c r="G588" s="42">
        <v>2</v>
      </c>
      <c r="H588" s="42">
        <v>4</v>
      </c>
      <c r="I588" s="42"/>
      <c r="J588" s="49" t="s">
        <v>1283</v>
      </c>
      <c r="K588" s="50">
        <v>49487.08</v>
      </c>
      <c r="L588" s="50">
        <v>8247.8466666666664</v>
      </c>
      <c r="M588" s="50">
        <v>6598.2773333333344</v>
      </c>
      <c r="N588" s="50">
        <v>64333.203999999998</v>
      </c>
      <c r="O588" s="122">
        <v>0.03</v>
      </c>
      <c r="P588" s="50">
        <v>1929.99</v>
      </c>
      <c r="Q588" s="50">
        <v>66263.194000000003</v>
      </c>
      <c r="R588" s="101">
        <v>3.5000000000000003E-2</v>
      </c>
      <c r="S588" s="50">
        <v>2319.21</v>
      </c>
      <c r="T588" s="50">
        <v>68582.40400000001</v>
      </c>
    </row>
    <row r="589" spans="1:20" ht="15.75" x14ac:dyDescent="0.25">
      <c r="A589" s="45"/>
      <c r="B589" s="46">
        <v>1</v>
      </c>
      <c r="C589" s="47">
        <v>4</v>
      </c>
      <c r="D589" s="47">
        <v>4</v>
      </c>
      <c r="E589" s="48">
        <v>9</v>
      </c>
      <c r="F589" s="42">
        <v>1</v>
      </c>
      <c r="G589" s="42">
        <v>2</v>
      </c>
      <c r="H589" s="42">
        <v>4</v>
      </c>
      <c r="I589" s="42"/>
      <c r="J589" s="49" t="s">
        <v>1284</v>
      </c>
      <c r="K589" s="50">
        <v>517.52</v>
      </c>
      <c r="L589" s="50">
        <v>86.25333333333333</v>
      </c>
      <c r="M589" s="50">
        <v>69.002666666666656</v>
      </c>
      <c r="N589" s="50">
        <v>672.77599999999995</v>
      </c>
      <c r="O589" s="122">
        <v>0.03</v>
      </c>
      <c r="P589" s="50">
        <v>20.18</v>
      </c>
      <c r="Q589" s="50">
        <v>692.9559999999999</v>
      </c>
      <c r="R589" s="101">
        <v>3.5000000000000003E-2</v>
      </c>
      <c r="S589" s="50">
        <v>24.25</v>
      </c>
      <c r="T589" s="50">
        <v>717.2059999999999</v>
      </c>
    </row>
    <row r="590" spans="1:20" ht="15.75" x14ac:dyDescent="0.25">
      <c r="A590" s="45"/>
      <c r="B590" s="46">
        <v>1</v>
      </c>
      <c r="C590" s="47">
        <v>4</v>
      </c>
      <c r="D590" s="47">
        <v>4</v>
      </c>
      <c r="E590" s="48">
        <v>9</v>
      </c>
      <c r="F590" s="42">
        <v>1</v>
      </c>
      <c r="G590" s="42">
        <v>2</v>
      </c>
      <c r="H590" s="42">
        <v>5</v>
      </c>
      <c r="I590" s="42"/>
      <c r="J590" s="49" t="s">
        <v>1285</v>
      </c>
      <c r="K590" s="50">
        <v>540.24</v>
      </c>
      <c r="L590" s="50">
        <v>90.04</v>
      </c>
      <c r="M590" s="50">
        <v>72.031999999999996</v>
      </c>
      <c r="N590" s="50">
        <v>702.31200000000001</v>
      </c>
      <c r="O590" s="122">
        <v>0.03</v>
      </c>
      <c r="P590" s="50">
        <v>21.06</v>
      </c>
      <c r="Q590" s="50">
        <v>723.37199999999996</v>
      </c>
      <c r="R590" s="101">
        <v>3.5000000000000003E-2</v>
      </c>
      <c r="S590" s="50">
        <v>25.31</v>
      </c>
      <c r="T590" s="50">
        <v>748.6819999999999</v>
      </c>
    </row>
    <row r="591" spans="1:20" ht="15.75" x14ac:dyDescent="0.25">
      <c r="A591" s="54">
        <v>2</v>
      </c>
      <c r="B591" s="39">
        <v>1</v>
      </c>
      <c r="C591" s="40">
        <v>4</v>
      </c>
      <c r="D591" s="40">
        <v>4</v>
      </c>
      <c r="E591" s="41">
        <v>9</v>
      </c>
      <c r="F591" s="55">
        <v>2</v>
      </c>
      <c r="G591" s="42"/>
      <c r="H591" s="42"/>
      <c r="I591" s="42"/>
      <c r="J591" s="43" t="s">
        <v>498</v>
      </c>
      <c r="K591" s="72">
        <v>671.22</v>
      </c>
      <c r="L591" s="72">
        <v>223.74</v>
      </c>
      <c r="M591" s="72">
        <v>447.48</v>
      </c>
      <c r="N591" s="72">
        <v>1342.44</v>
      </c>
      <c r="O591" s="104"/>
      <c r="P591" s="72">
        <v>40.270000000000003</v>
      </c>
      <c r="Q591" s="72">
        <v>1382.71</v>
      </c>
      <c r="R591" s="104"/>
      <c r="S591" s="72">
        <v>48.39</v>
      </c>
      <c r="T591" s="72">
        <v>1431.1000000000001</v>
      </c>
    </row>
    <row r="592" spans="1:20" ht="15.75" x14ac:dyDescent="0.25">
      <c r="A592" s="45"/>
      <c r="B592" s="46">
        <v>1</v>
      </c>
      <c r="C592" s="47">
        <v>4</v>
      </c>
      <c r="D592" s="47">
        <v>4</v>
      </c>
      <c r="E592" s="48">
        <v>9</v>
      </c>
      <c r="F592" s="42">
        <v>2</v>
      </c>
      <c r="G592" s="42">
        <v>1</v>
      </c>
      <c r="H592" s="42"/>
      <c r="I592" s="42"/>
      <c r="J592" s="49" t="s">
        <v>499</v>
      </c>
      <c r="K592" s="50">
        <v>0</v>
      </c>
      <c r="L592" s="50">
        <v>0</v>
      </c>
      <c r="M592" s="50">
        <v>0</v>
      </c>
      <c r="N592" s="50">
        <v>0</v>
      </c>
      <c r="O592" s="122">
        <v>0.03</v>
      </c>
      <c r="P592" s="50">
        <v>0</v>
      </c>
      <c r="Q592" s="50">
        <v>0</v>
      </c>
      <c r="R592" s="101">
        <v>3.5000000000000003E-2</v>
      </c>
      <c r="S592" s="50">
        <v>0</v>
      </c>
      <c r="T592" s="50">
        <v>0</v>
      </c>
    </row>
    <row r="593" spans="1:20" ht="15.75" x14ac:dyDescent="0.25">
      <c r="A593" s="45"/>
      <c r="B593" s="46">
        <v>1</v>
      </c>
      <c r="C593" s="47">
        <v>4</v>
      </c>
      <c r="D593" s="47">
        <v>4</v>
      </c>
      <c r="E593" s="48">
        <v>9</v>
      </c>
      <c r="F593" s="42">
        <v>2</v>
      </c>
      <c r="G593" s="42">
        <v>2</v>
      </c>
      <c r="H593" s="42"/>
      <c r="I593" s="42"/>
      <c r="J593" s="49" t="s">
        <v>500</v>
      </c>
      <c r="K593" s="50">
        <v>0</v>
      </c>
      <c r="L593" s="50">
        <v>0</v>
      </c>
      <c r="M593" s="50">
        <v>0</v>
      </c>
      <c r="N593" s="50">
        <v>0</v>
      </c>
      <c r="O593" s="122">
        <v>0.03</v>
      </c>
      <c r="P593" s="50">
        <v>0</v>
      </c>
      <c r="Q593" s="50">
        <v>0</v>
      </c>
      <c r="R593" s="101">
        <v>3.5000000000000003E-2</v>
      </c>
      <c r="S593" s="50">
        <v>0</v>
      </c>
      <c r="T593" s="50">
        <v>0</v>
      </c>
    </row>
    <row r="594" spans="1:20" ht="15.75" x14ac:dyDescent="0.25">
      <c r="A594" s="45"/>
      <c r="B594" s="46">
        <v>1</v>
      </c>
      <c r="C594" s="47">
        <v>4</v>
      </c>
      <c r="D594" s="47">
        <v>4</v>
      </c>
      <c r="E594" s="48">
        <v>9</v>
      </c>
      <c r="F594" s="42">
        <v>2</v>
      </c>
      <c r="G594" s="42">
        <v>3</v>
      </c>
      <c r="H594" s="42"/>
      <c r="I594" s="42"/>
      <c r="J594" s="49" t="s">
        <v>501</v>
      </c>
      <c r="K594" s="50">
        <v>0</v>
      </c>
      <c r="L594" s="50">
        <v>0</v>
      </c>
      <c r="M594" s="50">
        <v>0</v>
      </c>
      <c r="N594" s="50">
        <v>0</v>
      </c>
      <c r="O594" s="122">
        <v>0.03</v>
      </c>
      <c r="P594" s="50">
        <v>0</v>
      </c>
      <c r="Q594" s="50">
        <v>0</v>
      </c>
      <c r="R594" s="101">
        <v>3.5000000000000003E-2</v>
      </c>
      <c r="S594" s="50">
        <v>0</v>
      </c>
      <c r="T594" s="50">
        <v>0</v>
      </c>
    </row>
    <row r="595" spans="1:20" ht="15.75" x14ac:dyDescent="0.25">
      <c r="A595" s="45"/>
      <c r="B595" s="46">
        <v>1</v>
      </c>
      <c r="C595" s="47">
        <v>4</v>
      </c>
      <c r="D595" s="47">
        <v>4</v>
      </c>
      <c r="E595" s="48">
        <v>9</v>
      </c>
      <c r="F595" s="42">
        <v>2</v>
      </c>
      <c r="G595" s="42">
        <v>4</v>
      </c>
      <c r="H595" s="42"/>
      <c r="I595" s="42"/>
      <c r="J595" s="49" t="s">
        <v>502</v>
      </c>
      <c r="K595" s="50">
        <v>0</v>
      </c>
      <c r="L595" s="50">
        <v>0</v>
      </c>
      <c r="M595" s="50">
        <v>0</v>
      </c>
      <c r="N595" s="50">
        <v>0</v>
      </c>
      <c r="O595" s="122">
        <v>0.03</v>
      </c>
      <c r="P595" s="50">
        <v>0</v>
      </c>
      <c r="Q595" s="50">
        <v>0</v>
      </c>
      <c r="R595" s="101">
        <v>3.5000000000000003E-2</v>
      </c>
      <c r="S595" s="50">
        <v>0</v>
      </c>
      <c r="T595" s="50">
        <v>0</v>
      </c>
    </row>
    <row r="596" spans="1:20" ht="15.75" x14ac:dyDescent="0.25">
      <c r="A596" s="45"/>
      <c r="B596" s="46">
        <v>1</v>
      </c>
      <c r="C596" s="47">
        <v>4</v>
      </c>
      <c r="D596" s="47">
        <v>4</v>
      </c>
      <c r="E596" s="48">
        <v>9</v>
      </c>
      <c r="F596" s="42">
        <v>2</v>
      </c>
      <c r="G596" s="42">
        <v>5</v>
      </c>
      <c r="H596" s="42"/>
      <c r="I596" s="42"/>
      <c r="J596" s="49" t="s">
        <v>406</v>
      </c>
      <c r="K596" s="50">
        <v>0</v>
      </c>
      <c r="L596" s="50">
        <v>0</v>
      </c>
      <c r="M596" s="50">
        <v>0</v>
      </c>
      <c r="N596" s="50">
        <v>0</v>
      </c>
      <c r="O596" s="122">
        <v>0.03</v>
      </c>
      <c r="P596" s="50">
        <v>0</v>
      </c>
      <c r="Q596" s="50">
        <v>0</v>
      </c>
      <c r="R596" s="101">
        <v>3.5000000000000003E-2</v>
      </c>
      <c r="S596" s="50">
        <v>0</v>
      </c>
      <c r="T596" s="50">
        <v>0</v>
      </c>
    </row>
    <row r="597" spans="1:20" ht="15.75" x14ac:dyDescent="0.25">
      <c r="A597" s="45"/>
      <c r="B597" s="46">
        <v>1</v>
      </c>
      <c r="C597" s="47">
        <v>4</v>
      </c>
      <c r="D597" s="47">
        <v>4</v>
      </c>
      <c r="E597" s="48">
        <v>9</v>
      </c>
      <c r="F597" s="42">
        <v>2</v>
      </c>
      <c r="G597" s="42">
        <v>6</v>
      </c>
      <c r="H597" s="42"/>
      <c r="I597" s="42"/>
      <c r="J597" s="49" t="s">
        <v>503</v>
      </c>
      <c r="K597" s="50">
        <v>0</v>
      </c>
      <c r="L597" s="50">
        <v>0</v>
      </c>
      <c r="M597" s="50">
        <v>0</v>
      </c>
      <c r="N597" s="50">
        <v>0</v>
      </c>
      <c r="O597" s="122">
        <v>0.03</v>
      </c>
      <c r="P597" s="50">
        <v>0</v>
      </c>
      <c r="Q597" s="50">
        <v>0</v>
      </c>
      <c r="R597" s="101">
        <v>3.5000000000000003E-2</v>
      </c>
      <c r="S597" s="50">
        <v>0</v>
      </c>
      <c r="T597" s="50">
        <v>0</v>
      </c>
    </row>
    <row r="598" spans="1:20" ht="15.75" x14ac:dyDescent="0.25">
      <c r="A598" s="45"/>
      <c r="B598" s="46">
        <v>1</v>
      </c>
      <c r="C598" s="47">
        <v>4</v>
      </c>
      <c r="D598" s="47">
        <v>4</v>
      </c>
      <c r="E598" s="48">
        <v>9</v>
      </c>
      <c r="F598" s="42">
        <v>2</v>
      </c>
      <c r="G598" s="42">
        <v>7</v>
      </c>
      <c r="H598" s="42"/>
      <c r="I598" s="42"/>
      <c r="J598" s="49" t="s">
        <v>504</v>
      </c>
      <c r="K598" s="50">
        <v>671.22</v>
      </c>
      <c r="L598" s="50">
        <v>223.74</v>
      </c>
      <c r="M598" s="50">
        <v>447.48</v>
      </c>
      <c r="N598" s="50">
        <v>1342.44</v>
      </c>
      <c r="O598" s="122">
        <v>0.03</v>
      </c>
      <c r="P598" s="50">
        <v>40.270000000000003</v>
      </c>
      <c r="Q598" s="50">
        <v>1382.71</v>
      </c>
      <c r="R598" s="101">
        <v>3.5000000000000003E-2</v>
      </c>
      <c r="S598" s="50">
        <v>48.39</v>
      </c>
      <c r="T598" s="50">
        <v>1431.1000000000001</v>
      </c>
    </row>
    <row r="599" spans="1:20" ht="15.75" x14ac:dyDescent="0.25">
      <c r="A599" s="54"/>
      <c r="B599" s="39">
        <v>1</v>
      </c>
      <c r="C599" s="40">
        <v>4</v>
      </c>
      <c r="D599" s="40">
        <v>4</v>
      </c>
      <c r="E599" s="41">
        <v>9</v>
      </c>
      <c r="F599" s="55">
        <v>2</v>
      </c>
      <c r="G599" s="55">
        <v>8</v>
      </c>
      <c r="H599" s="42"/>
      <c r="I599" s="42"/>
      <c r="J599" s="43" t="s">
        <v>242</v>
      </c>
      <c r="K599" s="72">
        <v>0</v>
      </c>
      <c r="L599" s="72">
        <v>0</v>
      </c>
      <c r="M599" s="72">
        <v>0</v>
      </c>
      <c r="N599" s="72">
        <v>0</v>
      </c>
      <c r="O599" s="104"/>
      <c r="P599" s="72">
        <v>0</v>
      </c>
      <c r="Q599" s="72">
        <v>0</v>
      </c>
      <c r="R599" s="104"/>
      <c r="S599" s="72">
        <v>0</v>
      </c>
      <c r="T599" s="72">
        <v>0</v>
      </c>
    </row>
    <row r="600" spans="1:20" ht="15.75" x14ac:dyDescent="0.25">
      <c r="A600" s="45"/>
      <c r="B600" s="46">
        <v>1</v>
      </c>
      <c r="C600" s="47">
        <v>4</v>
      </c>
      <c r="D600" s="47">
        <v>4</v>
      </c>
      <c r="E600" s="48">
        <v>9</v>
      </c>
      <c r="F600" s="42">
        <v>2</v>
      </c>
      <c r="G600" s="42">
        <v>8</v>
      </c>
      <c r="H600" s="42">
        <v>1</v>
      </c>
      <c r="I600" s="42"/>
      <c r="J600" s="49" t="s">
        <v>505</v>
      </c>
      <c r="K600" s="50">
        <v>0</v>
      </c>
      <c r="L600" s="50">
        <v>0</v>
      </c>
      <c r="M600" s="50">
        <v>0</v>
      </c>
      <c r="N600" s="50">
        <v>0</v>
      </c>
      <c r="O600" s="122">
        <v>0.03</v>
      </c>
      <c r="P600" s="50">
        <v>0</v>
      </c>
      <c r="Q600" s="50">
        <v>0</v>
      </c>
      <c r="R600" s="101">
        <v>3.5000000000000003E-2</v>
      </c>
      <c r="S600" s="50">
        <v>0</v>
      </c>
      <c r="T600" s="50">
        <v>0</v>
      </c>
    </row>
    <row r="601" spans="1:20" ht="15.75" x14ac:dyDescent="0.25">
      <c r="A601" s="45"/>
      <c r="B601" s="46">
        <v>1</v>
      </c>
      <c r="C601" s="47">
        <v>4</v>
      </c>
      <c r="D601" s="47">
        <v>4</v>
      </c>
      <c r="E601" s="48">
        <v>9</v>
      </c>
      <c r="F601" s="42">
        <v>2</v>
      </c>
      <c r="G601" s="42">
        <v>8</v>
      </c>
      <c r="H601" s="42">
        <v>2</v>
      </c>
      <c r="I601" s="42"/>
      <c r="J601" s="49" t="s">
        <v>506</v>
      </c>
      <c r="K601" s="50">
        <v>0</v>
      </c>
      <c r="L601" s="50">
        <v>0</v>
      </c>
      <c r="M601" s="50">
        <v>0</v>
      </c>
      <c r="N601" s="50">
        <v>0</v>
      </c>
      <c r="O601" s="122">
        <v>0.03</v>
      </c>
      <c r="P601" s="50">
        <v>0</v>
      </c>
      <c r="Q601" s="50">
        <v>0</v>
      </c>
      <c r="R601" s="101">
        <v>3.5000000000000003E-2</v>
      </c>
      <c r="S601" s="50">
        <v>0</v>
      </c>
      <c r="T601" s="50">
        <v>0</v>
      </c>
    </row>
    <row r="602" spans="1:20" ht="15.75" x14ac:dyDescent="0.25">
      <c r="A602" s="54"/>
      <c r="B602" s="39">
        <v>1</v>
      </c>
      <c r="C602" s="40">
        <v>4</v>
      </c>
      <c r="D602" s="40">
        <v>4</v>
      </c>
      <c r="E602" s="41">
        <v>9</v>
      </c>
      <c r="F602" s="55">
        <v>2</v>
      </c>
      <c r="G602" s="55">
        <v>9</v>
      </c>
      <c r="H602" s="42"/>
      <c r="I602" s="42"/>
      <c r="J602" s="43" t="s">
        <v>507</v>
      </c>
      <c r="K602" s="72">
        <v>0</v>
      </c>
      <c r="L602" s="72">
        <v>0</v>
      </c>
      <c r="M602" s="72">
        <v>0</v>
      </c>
      <c r="N602" s="72">
        <v>0</v>
      </c>
      <c r="O602" s="104"/>
      <c r="P602" s="72">
        <v>0</v>
      </c>
      <c r="Q602" s="72">
        <v>0</v>
      </c>
      <c r="R602" s="104"/>
      <c r="S602" s="72">
        <v>0</v>
      </c>
      <c r="T602" s="72">
        <v>0</v>
      </c>
    </row>
    <row r="603" spans="1:20" ht="15.75" x14ac:dyDescent="0.25">
      <c r="A603" s="45"/>
      <c r="B603" s="46">
        <v>1</v>
      </c>
      <c r="C603" s="47">
        <v>4</v>
      </c>
      <c r="D603" s="47">
        <v>4</v>
      </c>
      <c r="E603" s="48">
        <v>9</v>
      </c>
      <c r="F603" s="42">
        <v>2</v>
      </c>
      <c r="G603" s="42">
        <v>9</v>
      </c>
      <c r="H603" s="42">
        <v>1</v>
      </c>
      <c r="I603" s="42"/>
      <c r="J603" s="49" t="s">
        <v>508</v>
      </c>
      <c r="K603" s="50">
        <v>0</v>
      </c>
      <c r="L603" s="50">
        <v>0</v>
      </c>
      <c r="M603" s="50">
        <v>0</v>
      </c>
      <c r="N603" s="50">
        <v>0</v>
      </c>
      <c r="O603" s="122">
        <v>0.03</v>
      </c>
      <c r="P603" s="50">
        <v>0</v>
      </c>
      <c r="Q603" s="50">
        <v>0</v>
      </c>
      <c r="R603" s="101">
        <v>3.5000000000000003E-2</v>
      </c>
      <c r="S603" s="50">
        <v>0</v>
      </c>
      <c r="T603" s="50">
        <v>0</v>
      </c>
    </row>
    <row r="604" spans="1:20" ht="25.5" x14ac:dyDescent="0.25">
      <c r="A604" s="56">
        <v>3</v>
      </c>
      <c r="B604" s="39">
        <v>1</v>
      </c>
      <c r="C604" s="40">
        <v>4</v>
      </c>
      <c r="D604" s="40">
        <v>4</v>
      </c>
      <c r="E604" s="41">
        <v>9</v>
      </c>
      <c r="F604" s="55">
        <v>3</v>
      </c>
      <c r="G604" s="42"/>
      <c r="H604" s="42"/>
      <c r="I604" s="42"/>
      <c r="J604" s="57" t="s">
        <v>509</v>
      </c>
      <c r="K604" s="72">
        <v>1042.27</v>
      </c>
      <c r="L604" s="72">
        <v>0</v>
      </c>
      <c r="M604" s="72">
        <v>0</v>
      </c>
      <c r="N604" s="72">
        <v>1042.27</v>
      </c>
      <c r="O604" s="104"/>
      <c r="P604" s="72">
        <v>31.26</v>
      </c>
      <c r="Q604" s="72">
        <v>1073.53</v>
      </c>
      <c r="R604" s="104"/>
      <c r="S604" s="72">
        <v>37.57</v>
      </c>
      <c r="T604" s="72">
        <v>1111.0999999999999</v>
      </c>
    </row>
    <row r="605" spans="1:20" ht="15.75" x14ac:dyDescent="0.25">
      <c r="A605" s="45"/>
      <c r="B605" s="46">
        <v>1</v>
      </c>
      <c r="C605" s="47">
        <v>4</v>
      </c>
      <c r="D605" s="47">
        <v>4</v>
      </c>
      <c r="E605" s="48">
        <v>9</v>
      </c>
      <c r="F605" s="42">
        <v>3</v>
      </c>
      <c r="G605" s="42">
        <v>1</v>
      </c>
      <c r="H605" s="42"/>
      <c r="I605" s="42"/>
      <c r="J605" s="49" t="s">
        <v>510</v>
      </c>
      <c r="K605" s="50">
        <v>0</v>
      </c>
      <c r="L605" s="50">
        <v>0</v>
      </c>
      <c r="M605" s="50">
        <v>0</v>
      </c>
      <c r="N605" s="50">
        <v>0</v>
      </c>
      <c r="O605" s="122">
        <v>0.03</v>
      </c>
      <c r="P605" s="50">
        <v>0</v>
      </c>
      <c r="Q605" s="50">
        <v>0</v>
      </c>
      <c r="R605" s="101">
        <v>3.5000000000000003E-2</v>
      </c>
      <c r="S605" s="50">
        <v>0</v>
      </c>
      <c r="T605" s="50">
        <v>0</v>
      </c>
    </row>
    <row r="606" spans="1:20" ht="15.75" x14ac:dyDescent="0.25">
      <c r="A606" s="45"/>
      <c r="B606" s="46">
        <v>1</v>
      </c>
      <c r="C606" s="47">
        <v>4</v>
      </c>
      <c r="D606" s="47">
        <v>4</v>
      </c>
      <c r="E606" s="48">
        <v>9</v>
      </c>
      <c r="F606" s="42">
        <v>3</v>
      </c>
      <c r="G606" s="42">
        <v>2</v>
      </c>
      <c r="H606" s="42"/>
      <c r="I606" s="42"/>
      <c r="J606" s="49" t="s">
        <v>511</v>
      </c>
      <c r="K606" s="50">
        <v>0</v>
      </c>
      <c r="L606" s="50">
        <v>0</v>
      </c>
      <c r="M606" s="50">
        <v>0</v>
      </c>
      <c r="N606" s="50">
        <v>0</v>
      </c>
      <c r="O606" s="122">
        <v>0.03</v>
      </c>
      <c r="P606" s="50">
        <v>0</v>
      </c>
      <c r="Q606" s="50">
        <v>0</v>
      </c>
      <c r="R606" s="101">
        <v>3.5000000000000003E-2</v>
      </c>
      <c r="S606" s="50">
        <v>0</v>
      </c>
      <c r="T606" s="50">
        <v>0</v>
      </c>
    </row>
    <row r="607" spans="1:20" ht="15.75" x14ac:dyDescent="0.25">
      <c r="A607" s="45"/>
      <c r="B607" s="46">
        <v>1</v>
      </c>
      <c r="C607" s="47">
        <v>4</v>
      </c>
      <c r="D607" s="47">
        <v>4</v>
      </c>
      <c r="E607" s="48">
        <v>9</v>
      </c>
      <c r="F607" s="42">
        <v>3</v>
      </c>
      <c r="G607" s="42">
        <v>3</v>
      </c>
      <c r="H607" s="42"/>
      <c r="I607" s="42"/>
      <c r="J607" s="49" t="s">
        <v>512</v>
      </c>
      <c r="K607" s="50">
        <v>1042.27</v>
      </c>
      <c r="L607" s="50">
        <v>0</v>
      </c>
      <c r="M607" s="50">
        <v>0</v>
      </c>
      <c r="N607" s="50">
        <v>1042.27</v>
      </c>
      <c r="O607" s="122">
        <v>0.03</v>
      </c>
      <c r="P607" s="50">
        <v>31.26</v>
      </c>
      <c r="Q607" s="50">
        <v>1073.53</v>
      </c>
      <c r="R607" s="101">
        <v>3.5000000000000003E-2</v>
      </c>
      <c r="S607" s="50">
        <v>37.57</v>
      </c>
      <c r="T607" s="50">
        <v>1111.0999999999999</v>
      </c>
    </row>
    <row r="608" spans="1:20" ht="15.75" x14ac:dyDescent="0.25">
      <c r="A608" s="45"/>
      <c r="B608" s="46">
        <v>1</v>
      </c>
      <c r="C608" s="47">
        <v>4</v>
      </c>
      <c r="D608" s="47">
        <v>4</v>
      </c>
      <c r="E608" s="48">
        <v>9</v>
      </c>
      <c r="F608" s="42">
        <v>3</v>
      </c>
      <c r="G608" s="42">
        <v>4</v>
      </c>
      <c r="H608" s="42"/>
      <c r="I608" s="42"/>
      <c r="J608" s="49" t="s">
        <v>513</v>
      </c>
      <c r="K608" s="50">
        <v>0</v>
      </c>
      <c r="L608" s="50">
        <v>0</v>
      </c>
      <c r="M608" s="50">
        <v>0</v>
      </c>
      <c r="N608" s="50">
        <v>0</v>
      </c>
      <c r="O608" s="122">
        <v>0.03</v>
      </c>
      <c r="P608" s="50">
        <v>0</v>
      </c>
      <c r="Q608" s="50">
        <v>0</v>
      </c>
      <c r="R608" s="101">
        <v>3.5000000000000003E-2</v>
      </c>
      <c r="S608" s="50">
        <v>0</v>
      </c>
      <c r="T608" s="50">
        <v>0</v>
      </c>
    </row>
    <row r="609" spans="1:20" ht="38.25" x14ac:dyDescent="0.25">
      <c r="A609" s="56">
        <v>4</v>
      </c>
      <c r="B609" s="39">
        <v>1</v>
      </c>
      <c r="C609" s="40">
        <v>4</v>
      </c>
      <c r="D609" s="40">
        <v>4</v>
      </c>
      <c r="E609" s="41">
        <v>9</v>
      </c>
      <c r="F609" s="55">
        <v>4</v>
      </c>
      <c r="G609" s="42"/>
      <c r="H609" s="42"/>
      <c r="I609" s="42"/>
      <c r="J609" s="57" t="s">
        <v>514</v>
      </c>
      <c r="K609" s="72">
        <v>0</v>
      </c>
      <c r="L609" s="72">
        <v>0</v>
      </c>
      <c r="M609" s="72">
        <v>0</v>
      </c>
      <c r="N609" s="72">
        <v>0</v>
      </c>
      <c r="O609" s="104"/>
      <c r="P609" s="72">
        <v>0</v>
      </c>
      <c r="Q609" s="72">
        <v>0</v>
      </c>
      <c r="R609" s="104"/>
      <c r="S609" s="72">
        <v>0</v>
      </c>
      <c r="T609" s="72">
        <v>0</v>
      </c>
    </row>
    <row r="610" spans="1:20" ht="15.75" x14ac:dyDescent="0.25">
      <c r="A610" s="45"/>
      <c r="B610" s="46">
        <v>1</v>
      </c>
      <c r="C610" s="47">
        <v>4</v>
      </c>
      <c r="D610" s="47">
        <v>4</v>
      </c>
      <c r="E610" s="48">
        <v>9</v>
      </c>
      <c r="F610" s="42">
        <v>4</v>
      </c>
      <c r="G610" s="42">
        <v>1</v>
      </c>
      <c r="H610" s="42"/>
      <c r="I610" s="42"/>
      <c r="J610" s="49" t="s">
        <v>510</v>
      </c>
      <c r="K610" s="50">
        <v>0</v>
      </c>
      <c r="L610" s="50">
        <v>0</v>
      </c>
      <c r="M610" s="50">
        <v>0</v>
      </c>
      <c r="N610" s="50">
        <v>0</v>
      </c>
      <c r="O610" s="122">
        <v>0.03</v>
      </c>
      <c r="P610" s="50">
        <v>0</v>
      </c>
      <c r="Q610" s="50">
        <v>0</v>
      </c>
      <c r="R610" s="101">
        <v>3.5000000000000003E-2</v>
      </c>
      <c r="S610" s="50">
        <v>0</v>
      </c>
      <c r="T610" s="50">
        <v>0</v>
      </c>
    </row>
    <row r="611" spans="1:20" ht="15.75" x14ac:dyDescent="0.25">
      <c r="A611" s="45"/>
      <c r="B611" s="46">
        <v>1</v>
      </c>
      <c r="C611" s="47">
        <v>4</v>
      </c>
      <c r="D611" s="47">
        <v>4</v>
      </c>
      <c r="E611" s="48">
        <v>9</v>
      </c>
      <c r="F611" s="42">
        <v>4</v>
      </c>
      <c r="G611" s="42">
        <v>2</v>
      </c>
      <c r="H611" s="42"/>
      <c r="I611" s="42"/>
      <c r="J611" s="49" t="s">
        <v>511</v>
      </c>
      <c r="K611" s="50">
        <v>0</v>
      </c>
      <c r="L611" s="50">
        <v>0</v>
      </c>
      <c r="M611" s="50">
        <v>0</v>
      </c>
      <c r="N611" s="50">
        <v>0</v>
      </c>
      <c r="O611" s="122">
        <v>0.03</v>
      </c>
      <c r="P611" s="50">
        <v>0</v>
      </c>
      <c r="Q611" s="50">
        <v>0</v>
      </c>
      <c r="R611" s="101">
        <v>3.5000000000000003E-2</v>
      </c>
      <c r="S611" s="50">
        <v>0</v>
      </c>
      <c r="T611" s="50">
        <v>0</v>
      </c>
    </row>
    <row r="612" spans="1:20" ht="15.75" x14ac:dyDescent="0.25">
      <c r="A612" s="45"/>
      <c r="B612" s="46">
        <v>1</v>
      </c>
      <c r="C612" s="47">
        <v>4</v>
      </c>
      <c r="D612" s="47">
        <v>4</v>
      </c>
      <c r="E612" s="48">
        <v>9</v>
      </c>
      <c r="F612" s="42">
        <v>4</v>
      </c>
      <c r="G612" s="42">
        <v>3</v>
      </c>
      <c r="H612" s="42"/>
      <c r="I612" s="42"/>
      <c r="J612" s="49" t="s">
        <v>515</v>
      </c>
      <c r="K612" s="50">
        <v>0</v>
      </c>
      <c r="L612" s="50">
        <v>0</v>
      </c>
      <c r="M612" s="50">
        <v>0</v>
      </c>
      <c r="N612" s="50">
        <v>0</v>
      </c>
      <c r="O612" s="122">
        <v>0.03</v>
      </c>
      <c r="P612" s="50">
        <v>0</v>
      </c>
      <c r="Q612" s="50">
        <v>0</v>
      </c>
      <c r="R612" s="101">
        <v>3.5000000000000003E-2</v>
      </c>
      <c r="S612" s="50">
        <v>0</v>
      </c>
      <c r="T612" s="50">
        <v>0</v>
      </c>
    </row>
    <row r="613" spans="1:20" ht="15.75" x14ac:dyDescent="0.25">
      <c r="A613" s="45"/>
      <c r="B613" s="46">
        <v>1</v>
      </c>
      <c r="C613" s="47">
        <v>4</v>
      </c>
      <c r="D613" s="47">
        <v>4</v>
      </c>
      <c r="E613" s="48">
        <v>9</v>
      </c>
      <c r="F613" s="42">
        <v>4</v>
      </c>
      <c r="G613" s="42">
        <v>4</v>
      </c>
      <c r="H613" s="42"/>
      <c r="I613" s="42"/>
      <c r="J613" s="49" t="s">
        <v>516</v>
      </c>
      <c r="K613" s="50">
        <v>0</v>
      </c>
      <c r="L613" s="50">
        <v>0</v>
      </c>
      <c r="M613" s="50">
        <v>0</v>
      </c>
      <c r="N613" s="50">
        <v>0</v>
      </c>
      <c r="O613" s="122">
        <v>0.03</v>
      </c>
      <c r="P613" s="50">
        <v>0</v>
      </c>
      <c r="Q613" s="50">
        <v>0</v>
      </c>
      <c r="R613" s="101">
        <v>3.5000000000000003E-2</v>
      </c>
      <c r="S613" s="50">
        <v>0</v>
      </c>
      <c r="T613" s="50">
        <v>0</v>
      </c>
    </row>
    <row r="614" spans="1:20" ht="38.25" x14ac:dyDescent="0.25">
      <c r="A614" s="56">
        <v>4</v>
      </c>
      <c r="B614" s="39">
        <v>1</v>
      </c>
      <c r="C614" s="40">
        <v>4</v>
      </c>
      <c r="D614" s="40">
        <v>4</v>
      </c>
      <c r="E614" s="41">
        <v>9</v>
      </c>
      <c r="F614" s="55">
        <v>5</v>
      </c>
      <c r="G614" s="42"/>
      <c r="H614" s="42"/>
      <c r="I614" s="42"/>
      <c r="J614" s="57" t="s">
        <v>1286</v>
      </c>
      <c r="K614" s="72">
        <v>219738.44000000006</v>
      </c>
      <c r="L614" s="72">
        <v>24415.382222222219</v>
      </c>
      <c r="M614" s="72">
        <v>29298.458666666673</v>
      </c>
      <c r="N614" s="72">
        <v>273452.28088888893</v>
      </c>
      <c r="O614" s="104"/>
      <c r="P614" s="72">
        <v>8203.2599999999984</v>
      </c>
      <c r="Q614" s="72">
        <v>281655.54088888882</v>
      </c>
      <c r="R614" s="104"/>
      <c r="S614" s="72">
        <v>9857.6800000000021</v>
      </c>
      <c r="T614" s="72">
        <v>291513.22088888887</v>
      </c>
    </row>
    <row r="615" spans="1:20" ht="15.75" x14ac:dyDescent="0.25">
      <c r="A615" s="45"/>
      <c r="B615" s="46"/>
      <c r="C615" s="40">
        <v>4</v>
      </c>
      <c r="D615" s="40">
        <v>4</v>
      </c>
      <c r="E615" s="41">
        <v>9</v>
      </c>
      <c r="F615" s="55">
        <v>5</v>
      </c>
      <c r="G615" s="55">
        <v>1</v>
      </c>
      <c r="H615" s="42"/>
      <c r="I615" s="42"/>
      <c r="J615" s="283" t="s">
        <v>1287</v>
      </c>
      <c r="K615" s="86">
        <v>14495.49</v>
      </c>
      <c r="L615" s="86">
        <v>1610.61</v>
      </c>
      <c r="M615" s="86">
        <v>1932.732</v>
      </c>
      <c r="N615" s="44">
        <v>18038.832000000002</v>
      </c>
      <c r="O615" s="122"/>
      <c r="P615" s="44">
        <v>541.13</v>
      </c>
      <c r="Q615" s="44">
        <v>18579.962</v>
      </c>
      <c r="R615" s="101"/>
      <c r="S615" s="44">
        <v>650.25999999999988</v>
      </c>
      <c r="T615" s="44">
        <v>19230.222000000002</v>
      </c>
    </row>
    <row r="616" spans="1:20" ht="15.75" x14ac:dyDescent="0.25">
      <c r="A616" s="45"/>
      <c r="B616" s="46"/>
      <c r="C616" s="47">
        <v>4</v>
      </c>
      <c r="D616" s="47">
        <v>4</v>
      </c>
      <c r="E616" s="48">
        <v>9</v>
      </c>
      <c r="F616" s="42">
        <v>5</v>
      </c>
      <c r="G616" s="42">
        <v>1</v>
      </c>
      <c r="H616" s="42">
        <v>23</v>
      </c>
      <c r="I616" s="42"/>
      <c r="J616" s="49" t="s">
        <v>1288</v>
      </c>
      <c r="K616" s="50">
        <v>215.65</v>
      </c>
      <c r="L616" s="50">
        <v>23.961111111111112</v>
      </c>
      <c r="M616" s="50">
        <v>28.753333333333334</v>
      </c>
      <c r="N616" s="50">
        <v>268.36444444444447</v>
      </c>
      <c r="O616" s="122">
        <v>0.03</v>
      </c>
      <c r="P616" s="50">
        <v>8.0500000000000007</v>
      </c>
      <c r="Q616" s="50">
        <v>276.41444444444448</v>
      </c>
      <c r="R616" s="101">
        <v>3.5000000000000003E-2</v>
      </c>
      <c r="S616" s="50">
        <v>9.67</v>
      </c>
      <c r="T616" s="50">
        <v>286.0844444444445</v>
      </c>
    </row>
    <row r="617" spans="1:20" ht="15.75" x14ac:dyDescent="0.25">
      <c r="A617" s="45"/>
      <c r="B617" s="46"/>
      <c r="C617" s="47">
        <v>4</v>
      </c>
      <c r="D617" s="47">
        <v>4</v>
      </c>
      <c r="E617" s="48">
        <v>9</v>
      </c>
      <c r="F617" s="42">
        <v>5</v>
      </c>
      <c r="G617" s="42">
        <v>1</v>
      </c>
      <c r="H617" s="42">
        <v>44</v>
      </c>
      <c r="I617" s="42"/>
      <c r="J617" s="49" t="s">
        <v>1289</v>
      </c>
      <c r="K617" s="50">
        <v>2157.44</v>
      </c>
      <c r="L617" s="50">
        <v>239.71555555555554</v>
      </c>
      <c r="M617" s="50">
        <v>287.65866666666665</v>
      </c>
      <c r="N617" s="50">
        <v>2684.8142222222223</v>
      </c>
      <c r="O617" s="122">
        <v>0.03</v>
      </c>
      <c r="P617" s="50">
        <v>80.540000000000006</v>
      </c>
      <c r="Q617" s="50">
        <v>2765.3542222222222</v>
      </c>
      <c r="R617" s="101">
        <v>3.5000000000000003E-2</v>
      </c>
      <c r="S617" s="50">
        <v>96.78</v>
      </c>
      <c r="T617" s="50">
        <v>2862.1342222222224</v>
      </c>
    </row>
    <row r="618" spans="1:20" ht="15.75" x14ac:dyDescent="0.25">
      <c r="A618" s="45"/>
      <c r="B618" s="46"/>
      <c r="C618" s="47">
        <v>4</v>
      </c>
      <c r="D618" s="47">
        <v>4</v>
      </c>
      <c r="E618" s="48">
        <v>9</v>
      </c>
      <c r="F618" s="42">
        <v>5</v>
      </c>
      <c r="G618" s="42">
        <v>1</v>
      </c>
      <c r="H618" s="42">
        <v>58</v>
      </c>
      <c r="I618" s="42"/>
      <c r="J618" s="49" t="s">
        <v>1290</v>
      </c>
      <c r="K618" s="50">
        <v>2028.22</v>
      </c>
      <c r="L618" s="50">
        <v>225.35777777777778</v>
      </c>
      <c r="M618" s="50">
        <v>270.42933333333332</v>
      </c>
      <c r="N618" s="50">
        <v>2524.0071111111115</v>
      </c>
      <c r="O618" s="122">
        <v>0.03</v>
      </c>
      <c r="P618" s="50">
        <v>75.72</v>
      </c>
      <c r="Q618" s="50">
        <v>2599.7271111111113</v>
      </c>
      <c r="R618" s="101">
        <v>3.5000000000000003E-2</v>
      </c>
      <c r="S618" s="50">
        <v>90.99</v>
      </c>
      <c r="T618" s="50">
        <v>2690.7171111111111</v>
      </c>
    </row>
    <row r="619" spans="1:20" ht="15.75" x14ac:dyDescent="0.25">
      <c r="A619" s="45"/>
      <c r="B619" s="46"/>
      <c r="C619" s="47">
        <v>4</v>
      </c>
      <c r="D619" s="47">
        <v>4</v>
      </c>
      <c r="E619" s="48">
        <v>9</v>
      </c>
      <c r="F619" s="42">
        <v>5</v>
      </c>
      <c r="G619" s="42">
        <v>1</v>
      </c>
      <c r="H619" s="42">
        <v>94</v>
      </c>
      <c r="I619" s="42"/>
      <c r="J619" s="49" t="s">
        <v>1291</v>
      </c>
      <c r="K619" s="50">
        <v>468.86</v>
      </c>
      <c r="L619" s="50">
        <v>52.095555555555556</v>
      </c>
      <c r="M619" s="50">
        <v>62.51466666666667</v>
      </c>
      <c r="N619" s="50">
        <v>583.47022222222222</v>
      </c>
      <c r="O619" s="122">
        <v>0.03</v>
      </c>
      <c r="P619" s="50">
        <v>17.5</v>
      </c>
      <c r="Q619" s="50">
        <v>600.97022222222222</v>
      </c>
      <c r="R619" s="101">
        <v>3.5000000000000003E-2</v>
      </c>
      <c r="S619" s="50">
        <v>21.03</v>
      </c>
      <c r="T619" s="50">
        <v>622.00022222222219</v>
      </c>
    </row>
    <row r="620" spans="1:20" ht="15.75" x14ac:dyDescent="0.25">
      <c r="A620" s="45"/>
      <c r="B620" s="46"/>
      <c r="C620" s="47">
        <v>4</v>
      </c>
      <c r="D620" s="47">
        <v>4</v>
      </c>
      <c r="E620" s="48">
        <v>9</v>
      </c>
      <c r="F620" s="42">
        <v>5</v>
      </c>
      <c r="G620" s="42">
        <v>1</v>
      </c>
      <c r="H620" s="42">
        <v>127</v>
      </c>
      <c r="I620" s="42"/>
      <c r="J620" s="49" t="s">
        <v>1292</v>
      </c>
      <c r="K620" s="50">
        <v>1061.54</v>
      </c>
      <c r="L620" s="50">
        <v>117.94888888888887</v>
      </c>
      <c r="M620" s="50">
        <v>141.53866666666667</v>
      </c>
      <c r="N620" s="50">
        <v>1321.0275555555554</v>
      </c>
      <c r="O620" s="122">
        <v>0.03</v>
      </c>
      <c r="P620" s="50">
        <v>39.630000000000003</v>
      </c>
      <c r="Q620" s="50">
        <v>1360.6575555555555</v>
      </c>
      <c r="R620" s="101">
        <v>3.5000000000000003E-2</v>
      </c>
      <c r="S620" s="50">
        <v>47.62</v>
      </c>
      <c r="T620" s="50">
        <v>1408.2775555555554</v>
      </c>
    </row>
    <row r="621" spans="1:20" ht="15.75" x14ac:dyDescent="0.25">
      <c r="A621" s="45"/>
      <c r="B621" s="46"/>
      <c r="C621" s="47">
        <v>4</v>
      </c>
      <c r="D621" s="47">
        <v>4</v>
      </c>
      <c r="E621" s="48">
        <v>9</v>
      </c>
      <c r="F621" s="42">
        <v>5</v>
      </c>
      <c r="G621" s="42">
        <v>1</v>
      </c>
      <c r="H621" s="42">
        <v>128</v>
      </c>
      <c r="I621" s="42"/>
      <c r="J621" s="49" t="s">
        <v>1293</v>
      </c>
      <c r="K621" s="50">
        <v>6742.2</v>
      </c>
      <c r="L621" s="50">
        <v>749.13333333333333</v>
      </c>
      <c r="M621" s="50">
        <v>898.96</v>
      </c>
      <c r="N621" s="50">
        <v>8390.2933333333331</v>
      </c>
      <c r="O621" s="122">
        <v>0.03</v>
      </c>
      <c r="P621" s="50">
        <v>251.7</v>
      </c>
      <c r="Q621" s="50">
        <v>8641.9933333333338</v>
      </c>
      <c r="R621" s="101">
        <v>3.5000000000000003E-2</v>
      </c>
      <c r="S621" s="50">
        <v>302.45999999999998</v>
      </c>
      <c r="T621" s="50">
        <v>8944.4533333333329</v>
      </c>
    </row>
    <row r="622" spans="1:20" ht="15.75" x14ac:dyDescent="0.25">
      <c r="A622" s="45"/>
      <c r="B622" s="46"/>
      <c r="C622" s="47">
        <v>4</v>
      </c>
      <c r="D622" s="47">
        <v>4</v>
      </c>
      <c r="E622" s="48">
        <v>9</v>
      </c>
      <c r="F622" s="42">
        <v>5</v>
      </c>
      <c r="G622" s="42">
        <v>1</v>
      </c>
      <c r="H622" s="42">
        <v>129</v>
      </c>
      <c r="I622" s="42"/>
      <c r="J622" s="49" t="s">
        <v>1294</v>
      </c>
      <c r="K622" s="50">
        <v>875.86</v>
      </c>
      <c r="L622" s="50">
        <v>97.317777777777778</v>
      </c>
      <c r="M622" s="50">
        <v>116.78133333333334</v>
      </c>
      <c r="N622" s="50">
        <v>1089.959111111111</v>
      </c>
      <c r="O622" s="122">
        <v>0.03</v>
      </c>
      <c r="P622" s="50">
        <v>32.69</v>
      </c>
      <c r="Q622" s="50">
        <v>1122.6491111111111</v>
      </c>
      <c r="R622" s="101">
        <v>3.5000000000000003E-2</v>
      </c>
      <c r="S622" s="50">
        <v>39.29</v>
      </c>
      <c r="T622" s="50">
        <v>1161.9391111111111</v>
      </c>
    </row>
    <row r="623" spans="1:20" ht="15.75" x14ac:dyDescent="0.25">
      <c r="A623" s="45"/>
      <c r="B623" s="46"/>
      <c r="C623" s="47">
        <v>4</v>
      </c>
      <c r="D623" s="47">
        <v>4</v>
      </c>
      <c r="E623" s="48">
        <v>9</v>
      </c>
      <c r="F623" s="42">
        <v>5</v>
      </c>
      <c r="G623" s="42">
        <v>1</v>
      </c>
      <c r="H623" s="42">
        <v>130</v>
      </c>
      <c r="I623" s="42"/>
      <c r="J623" s="49" t="s">
        <v>1295</v>
      </c>
      <c r="K623" s="50">
        <v>945.72</v>
      </c>
      <c r="L623" s="50">
        <v>105.08</v>
      </c>
      <c r="M623" s="50">
        <v>126.096</v>
      </c>
      <c r="N623" s="50">
        <v>1176.896</v>
      </c>
      <c r="O623" s="122">
        <v>0.03</v>
      </c>
      <c r="P623" s="50">
        <v>35.299999999999997</v>
      </c>
      <c r="Q623" s="50">
        <v>1212.1959999999999</v>
      </c>
      <c r="R623" s="101">
        <v>3.5000000000000003E-2</v>
      </c>
      <c r="S623" s="50">
        <v>42.42</v>
      </c>
      <c r="T623" s="50">
        <v>1254.616</v>
      </c>
    </row>
    <row r="624" spans="1:20" ht="15.75" x14ac:dyDescent="0.25">
      <c r="A624" s="45"/>
      <c r="B624" s="46"/>
      <c r="C624" s="40">
        <v>4</v>
      </c>
      <c r="D624" s="40">
        <v>4</v>
      </c>
      <c r="E624" s="41">
        <v>9</v>
      </c>
      <c r="F624" s="55">
        <v>5</v>
      </c>
      <c r="G624" s="55">
        <v>2</v>
      </c>
      <c r="H624" s="42"/>
      <c r="I624" s="42"/>
      <c r="J624" s="283" t="s">
        <v>1296</v>
      </c>
      <c r="K624" s="86">
        <v>205242.95000000007</v>
      </c>
      <c r="L624" s="86">
        <v>22804.772222222218</v>
      </c>
      <c r="M624" s="86">
        <v>27365.726666666673</v>
      </c>
      <c r="N624" s="44">
        <v>255413.4488888889</v>
      </c>
      <c r="O624" s="122"/>
      <c r="P624" s="44">
        <v>7662.1299999999992</v>
      </c>
      <c r="Q624" s="44">
        <v>263075.57888888882</v>
      </c>
      <c r="R624" s="101"/>
      <c r="S624" s="44">
        <v>9207.4200000000019</v>
      </c>
      <c r="T624" s="44">
        <v>272282.99888888886</v>
      </c>
    </row>
    <row r="625" spans="1:20" ht="15.75" x14ac:dyDescent="0.25">
      <c r="A625" s="45"/>
      <c r="B625" s="46"/>
      <c r="C625" s="47">
        <v>4</v>
      </c>
      <c r="D625" s="47">
        <v>4</v>
      </c>
      <c r="E625" s="48">
        <v>9</v>
      </c>
      <c r="F625" s="42">
        <v>5</v>
      </c>
      <c r="G625" s="42">
        <v>1</v>
      </c>
      <c r="H625" s="42">
        <v>10</v>
      </c>
      <c r="I625" s="42"/>
      <c r="J625" s="49" t="s">
        <v>1297</v>
      </c>
      <c r="K625" s="50">
        <v>482.52</v>
      </c>
      <c r="L625" s="50">
        <v>53.613333333333337</v>
      </c>
      <c r="M625" s="50">
        <v>64.335999999999999</v>
      </c>
      <c r="N625" s="50">
        <v>600.46933333333334</v>
      </c>
      <c r="O625" s="122">
        <v>0.03</v>
      </c>
      <c r="P625" s="50">
        <v>18.010000000000002</v>
      </c>
      <c r="Q625" s="50">
        <v>618.47933333333333</v>
      </c>
      <c r="R625" s="101">
        <v>3.5000000000000003E-2</v>
      </c>
      <c r="S625" s="50">
        <v>21.64</v>
      </c>
      <c r="T625" s="50">
        <v>640.11933333333332</v>
      </c>
    </row>
    <row r="626" spans="1:20" ht="15.75" x14ac:dyDescent="0.25">
      <c r="A626" s="45"/>
      <c r="B626" s="46"/>
      <c r="C626" s="47">
        <v>4</v>
      </c>
      <c r="D626" s="47">
        <v>4</v>
      </c>
      <c r="E626" s="48">
        <v>9</v>
      </c>
      <c r="F626" s="42">
        <v>5</v>
      </c>
      <c r="G626" s="42">
        <v>1</v>
      </c>
      <c r="H626" s="42">
        <v>28</v>
      </c>
      <c r="I626" s="42"/>
      <c r="J626" s="49" t="s">
        <v>1298</v>
      </c>
      <c r="K626" s="50">
        <v>2218.6799999999998</v>
      </c>
      <c r="L626" s="50">
        <v>246.51999999999998</v>
      </c>
      <c r="M626" s="50">
        <v>295.82400000000001</v>
      </c>
      <c r="N626" s="50">
        <v>2761.0239999999999</v>
      </c>
      <c r="O626" s="122">
        <v>0.03</v>
      </c>
      <c r="P626" s="50">
        <v>82.83</v>
      </c>
      <c r="Q626" s="50">
        <v>2843.8539999999998</v>
      </c>
      <c r="R626" s="101">
        <v>3.5000000000000003E-2</v>
      </c>
      <c r="S626" s="50">
        <v>99.53</v>
      </c>
      <c r="T626" s="50">
        <v>2943.384</v>
      </c>
    </row>
    <row r="627" spans="1:20" ht="15.75" x14ac:dyDescent="0.25">
      <c r="A627" s="45"/>
      <c r="B627" s="46"/>
      <c r="C627" s="47">
        <v>4</v>
      </c>
      <c r="D627" s="47">
        <v>4</v>
      </c>
      <c r="E627" s="48">
        <v>9</v>
      </c>
      <c r="F627" s="42">
        <v>5</v>
      </c>
      <c r="G627" s="42">
        <v>1</v>
      </c>
      <c r="H627" s="42">
        <v>30</v>
      </c>
      <c r="I627" s="42"/>
      <c r="J627" s="49" t="s">
        <v>1299</v>
      </c>
      <c r="K627" s="50">
        <v>1991.51</v>
      </c>
      <c r="L627" s="50">
        <v>221.2788888888889</v>
      </c>
      <c r="M627" s="50">
        <v>265.53466666666668</v>
      </c>
      <c r="N627" s="50">
        <v>2478.3235555555557</v>
      </c>
      <c r="O627" s="122">
        <v>0.03</v>
      </c>
      <c r="P627" s="50">
        <v>74.34</v>
      </c>
      <c r="Q627" s="50">
        <v>2552.6635555555558</v>
      </c>
      <c r="R627" s="101">
        <v>3.5000000000000003E-2</v>
      </c>
      <c r="S627" s="50">
        <v>89.34</v>
      </c>
      <c r="T627" s="50">
        <v>2642.003555555556</v>
      </c>
    </row>
    <row r="628" spans="1:20" ht="15.75" x14ac:dyDescent="0.25">
      <c r="A628" s="45"/>
      <c r="B628" s="46"/>
      <c r="C628" s="47">
        <v>4</v>
      </c>
      <c r="D628" s="47">
        <v>4</v>
      </c>
      <c r="E628" s="48">
        <v>9</v>
      </c>
      <c r="F628" s="42">
        <v>5</v>
      </c>
      <c r="G628" s="42">
        <v>1</v>
      </c>
      <c r="H628" s="42">
        <v>32</v>
      </c>
      <c r="I628" s="42"/>
      <c r="J628" s="49" t="s">
        <v>1300</v>
      </c>
      <c r="K628" s="50">
        <v>1432.75</v>
      </c>
      <c r="L628" s="50">
        <v>159.19444444444443</v>
      </c>
      <c r="M628" s="50">
        <v>191.03333333333333</v>
      </c>
      <c r="N628" s="50">
        <v>1782.9777777777776</v>
      </c>
      <c r="O628" s="122">
        <v>0.03</v>
      </c>
      <c r="P628" s="50">
        <v>53.48</v>
      </c>
      <c r="Q628" s="50">
        <v>1836.4577777777777</v>
      </c>
      <c r="R628" s="101">
        <v>3.5000000000000003E-2</v>
      </c>
      <c r="S628" s="50">
        <v>64.27</v>
      </c>
      <c r="T628" s="50">
        <v>1900.7277777777776</v>
      </c>
    </row>
    <row r="629" spans="1:20" ht="15.75" x14ac:dyDescent="0.25">
      <c r="A629" s="45"/>
      <c r="B629" s="46"/>
      <c r="C629" s="47">
        <v>4</v>
      </c>
      <c r="D629" s="47">
        <v>4</v>
      </c>
      <c r="E629" s="48">
        <v>9</v>
      </c>
      <c r="F629" s="42">
        <v>5</v>
      </c>
      <c r="G629" s="42">
        <v>1</v>
      </c>
      <c r="H629" s="42">
        <v>34</v>
      </c>
      <c r="I629" s="42"/>
      <c r="J629" s="49" t="s">
        <v>1301</v>
      </c>
      <c r="K629" s="50">
        <v>3433.53</v>
      </c>
      <c r="L629" s="50">
        <v>381.50333333333333</v>
      </c>
      <c r="M629" s="50">
        <v>457.80400000000003</v>
      </c>
      <c r="N629" s="50">
        <v>4272.8373333333338</v>
      </c>
      <c r="O629" s="122">
        <v>0.03</v>
      </c>
      <c r="P629" s="50">
        <v>128.18</v>
      </c>
      <c r="Q629" s="50">
        <v>4401.0173333333341</v>
      </c>
      <c r="R629" s="101">
        <v>3.5000000000000003E-2</v>
      </c>
      <c r="S629" s="50">
        <v>154.03</v>
      </c>
      <c r="T629" s="50">
        <v>4555.0473333333339</v>
      </c>
    </row>
    <row r="630" spans="1:20" ht="15.75" x14ac:dyDescent="0.25">
      <c r="A630" s="45"/>
      <c r="B630" s="46"/>
      <c r="C630" s="47">
        <v>4</v>
      </c>
      <c r="D630" s="47">
        <v>4</v>
      </c>
      <c r="E630" s="48">
        <v>9</v>
      </c>
      <c r="F630" s="42">
        <v>5</v>
      </c>
      <c r="G630" s="42">
        <v>1</v>
      </c>
      <c r="H630" s="42">
        <v>36</v>
      </c>
      <c r="I630" s="42"/>
      <c r="J630" s="49" t="s">
        <v>1302</v>
      </c>
      <c r="K630" s="50">
        <v>2848.12</v>
      </c>
      <c r="L630" s="50">
        <v>316.45777777777778</v>
      </c>
      <c r="M630" s="50">
        <v>379.74933333333337</v>
      </c>
      <c r="N630" s="50">
        <v>3544.3271111111108</v>
      </c>
      <c r="O630" s="122">
        <v>0.03</v>
      </c>
      <c r="P630" s="50">
        <v>106.32</v>
      </c>
      <c r="Q630" s="50">
        <v>3650.6471111111109</v>
      </c>
      <c r="R630" s="101">
        <v>3.5000000000000003E-2</v>
      </c>
      <c r="S630" s="50">
        <v>127.77</v>
      </c>
      <c r="T630" s="50">
        <v>3778.4171111111109</v>
      </c>
    </row>
    <row r="631" spans="1:20" ht="15.75" x14ac:dyDescent="0.25">
      <c r="A631" s="45"/>
      <c r="B631" s="46"/>
      <c r="C631" s="47">
        <v>4</v>
      </c>
      <c r="D631" s="47">
        <v>4</v>
      </c>
      <c r="E631" s="48">
        <v>9</v>
      </c>
      <c r="F631" s="42">
        <v>5</v>
      </c>
      <c r="G631" s="42"/>
      <c r="H631" s="42">
        <v>40</v>
      </c>
      <c r="I631" s="42"/>
      <c r="J631" s="49" t="s">
        <v>1303</v>
      </c>
      <c r="K631" s="50">
        <v>3875.94</v>
      </c>
      <c r="L631" s="50">
        <v>430.66</v>
      </c>
      <c r="M631" s="50">
        <v>516.79200000000003</v>
      </c>
      <c r="N631" s="50">
        <v>4823.3920000000007</v>
      </c>
      <c r="O631" s="122">
        <v>0.03</v>
      </c>
      <c r="P631" s="50">
        <v>144.69999999999999</v>
      </c>
      <c r="Q631" s="50">
        <v>4968.0920000000006</v>
      </c>
      <c r="R631" s="101">
        <v>3.5000000000000003E-2</v>
      </c>
      <c r="S631" s="50">
        <v>173.88</v>
      </c>
      <c r="T631" s="50">
        <v>5141.9720000000007</v>
      </c>
    </row>
    <row r="632" spans="1:20" ht="15.75" x14ac:dyDescent="0.25">
      <c r="A632" s="45"/>
      <c r="B632" s="46"/>
      <c r="C632" s="47">
        <v>4</v>
      </c>
      <c r="D632" s="47">
        <v>4</v>
      </c>
      <c r="E632" s="48">
        <v>9</v>
      </c>
      <c r="F632" s="42">
        <v>5</v>
      </c>
      <c r="G632" s="42">
        <v>1</v>
      </c>
      <c r="H632" s="42">
        <v>48</v>
      </c>
      <c r="I632" s="42"/>
      <c r="J632" s="49" t="s">
        <v>1304</v>
      </c>
      <c r="K632" s="50">
        <v>32914.22</v>
      </c>
      <c r="L632" s="50">
        <v>3657.135555555556</v>
      </c>
      <c r="M632" s="50">
        <v>4388.5626666666667</v>
      </c>
      <c r="N632" s="50">
        <v>40959.918222222223</v>
      </c>
      <c r="O632" s="122">
        <v>0.03</v>
      </c>
      <c r="P632" s="50">
        <v>1228.79</v>
      </c>
      <c r="Q632" s="50">
        <v>42188.708222222223</v>
      </c>
      <c r="R632" s="101">
        <v>3.5000000000000003E-2</v>
      </c>
      <c r="S632" s="50">
        <v>1476.6</v>
      </c>
      <c r="T632" s="50">
        <v>43665.308222222222</v>
      </c>
    </row>
    <row r="633" spans="1:20" ht="15.75" x14ac:dyDescent="0.25">
      <c r="A633" s="45"/>
      <c r="B633" s="46"/>
      <c r="C633" s="47">
        <v>4</v>
      </c>
      <c r="D633" s="47">
        <v>4</v>
      </c>
      <c r="E633" s="48">
        <v>9</v>
      </c>
      <c r="F633" s="42">
        <v>5</v>
      </c>
      <c r="G633" s="42">
        <v>1</v>
      </c>
      <c r="H633" s="42">
        <v>51</v>
      </c>
      <c r="I633" s="42"/>
      <c r="J633" s="49" t="s">
        <v>1305</v>
      </c>
      <c r="K633" s="50">
        <v>10072.719999999999</v>
      </c>
      <c r="L633" s="50">
        <v>1119.191111111111</v>
      </c>
      <c r="M633" s="50">
        <v>1343.0293333333332</v>
      </c>
      <c r="N633" s="50">
        <v>12534.940444444444</v>
      </c>
      <c r="O633" s="122">
        <v>0.03</v>
      </c>
      <c r="P633" s="50">
        <v>376.04</v>
      </c>
      <c r="Q633" s="50">
        <v>12910.980444444445</v>
      </c>
      <c r="R633" s="101">
        <v>3.5000000000000003E-2</v>
      </c>
      <c r="S633" s="50">
        <v>451.88</v>
      </c>
      <c r="T633" s="50">
        <v>13362.860444444445</v>
      </c>
    </row>
    <row r="634" spans="1:20" ht="15.75" x14ac:dyDescent="0.25">
      <c r="A634" s="45"/>
      <c r="B634" s="46"/>
      <c r="C634" s="47">
        <v>4</v>
      </c>
      <c r="D634" s="47">
        <v>4</v>
      </c>
      <c r="E634" s="48">
        <v>9</v>
      </c>
      <c r="F634" s="42">
        <v>5</v>
      </c>
      <c r="G634" s="42">
        <v>1</v>
      </c>
      <c r="H634" s="42">
        <v>52</v>
      </c>
      <c r="I634" s="42"/>
      <c r="J634" s="49" t="s">
        <v>1306</v>
      </c>
      <c r="K634" s="50">
        <v>4128.9799999999996</v>
      </c>
      <c r="L634" s="50">
        <v>458.77555555555551</v>
      </c>
      <c r="M634" s="50">
        <v>550.53066666666666</v>
      </c>
      <c r="N634" s="50">
        <v>5138.286222222222</v>
      </c>
      <c r="O634" s="122">
        <v>0.03</v>
      </c>
      <c r="P634" s="50">
        <v>154.13999999999999</v>
      </c>
      <c r="Q634" s="50">
        <v>5292.4262222222223</v>
      </c>
      <c r="R634" s="101">
        <v>3.5000000000000003E-2</v>
      </c>
      <c r="S634" s="50">
        <v>185.23</v>
      </c>
      <c r="T634" s="50">
        <v>5477.6562222222219</v>
      </c>
    </row>
    <row r="635" spans="1:20" ht="15.75" x14ac:dyDescent="0.25">
      <c r="A635" s="45"/>
      <c r="B635" s="46"/>
      <c r="C635" s="47">
        <v>4</v>
      </c>
      <c r="D635" s="47">
        <v>4</v>
      </c>
      <c r="E635" s="48">
        <v>9</v>
      </c>
      <c r="F635" s="42">
        <v>5</v>
      </c>
      <c r="G635" s="42">
        <v>1</v>
      </c>
      <c r="H635" s="42">
        <v>53</v>
      </c>
      <c r="I635" s="42"/>
      <c r="J635" s="49" t="s">
        <v>1307</v>
      </c>
      <c r="K635" s="50">
        <v>1556.89</v>
      </c>
      <c r="L635" s="50">
        <v>172.98777777777778</v>
      </c>
      <c r="M635" s="50">
        <v>207.58533333333335</v>
      </c>
      <c r="N635" s="50">
        <v>1937.4631111111114</v>
      </c>
      <c r="O635" s="122">
        <v>0.03</v>
      </c>
      <c r="P635" s="50">
        <v>58.12</v>
      </c>
      <c r="Q635" s="50">
        <v>1995.5831111111113</v>
      </c>
      <c r="R635" s="101">
        <v>3.5000000000000003E-2</v>
      </c>
      <c r="S635" s="50">
        <v>69.84</v>
      </c>
      <c r="T635" s="50">
        <v>2065.4231111111112</v>
      </c>
    </row>
    <row r="636" spans="1:20" ht="15.75" x14ac:dyDescent="0.25">
      <c r="A636" s="45"/>
      <c r="B636" s="46"/>
      <c r="C636" s="47">
        <v>4</v>
      </c>
      <c r="D636" s="47">
        <v>4</v>
      </c>
      <c r="E636" s="48">
        <v>9</v>
      </c>
      <c r="F636" s="42">
        <v>5</v>
      </c>
      <c r="G636" s="42"/>
      <c r="H636" s="42">
        <v>57</v>
      </c>
      <c r="I636" s="42"/>
      <c r="J636" s="49" t="s">
        <v>1308</v>
      </c>
      <c r="K636" s="50">
        <v>7169.59</v>
      </c>
      <c r="L636" s="50">
        <v>796.62111111111108</v>
      </c>
      <c r="M636" s="50">
        <v>955.94533333333345</v>
      </c>
      <c r="N636" s="50">
        <v>8922.1564444444448</v>
      </c>
      <c r="O636" s="122">
        <v>0.03</v>
      </c>
      <c r="P636" s="50">
        <v>267.66000000000003</v>
      </c>
      <c r="Q636" s="50">
        <v>9189.8164444444446</v>
      </c>
      <c r="R636" s="101">
        <v>3.5000000000000003E-2</v>
      </c>
      <c r="S636" s="50">
        <v>321.64</v>
      </c>
      <c r="T636" s="50">
        <v>9511.4564444444441</v>
      </c>
    </row>
    <row r="637" spans="1:20" ht="15.75" x14ac:dyDescent="0.25">
      <c r="A637" s="45"/>
      <c r="B637" s="46"/>
      <c r="C637" s="47">
        <v>4</v>
      </c>
      <c r="D637" s="47">
        <v>4</v>
      </c>
      <c r="E637" s="48">
        <v>9</v>
      </c>
      <c r="F637" s="42">
        <v>5</v>
      </c>
      <c r="G637" s="42">
        <v>1</v>
      </c>
      <c r="H637" s="42">
        <v>59</v>
      </c>
      <c r="I637" s="42"/>
      <c r="J637" s="49" t="s">
        <v>1309</v>
      </c>
      <c r="K637" s="50">
        <v>5638.61</v>
      </c>
      <c r="L637" s="50">
        <v>626.51222222222225</v>
      </c>
      <c r="M637" s="50">
        <v>751.81466666666665</v>
      </c>
      <c r="N637" s="50">
        <v>7016.9368888888894</v>
      </c>
      <c r="O637" s="122">
        <v>0.03</v>
      </c>
      <c r="P637" s="50">
        <v>210.5</v>
      </c>
      <c r="Q637" s="50">
        <v>7227.4368888888894</v>
      </c>
      <c r="R637" s="101">
        <v>3.5000000000000003E-2</v>
      </c>
      <c r="S637" s="50">
        <v>252.96</v>
      </c>
      <c r="T637" s="50">
        <v>7480.3968888888894</v>
      </c>
    </row>
    <row r="638" spans="1:20" ht="15.75" x14ac:dyDescent="0.25">
      <c r="A638" s="45"/>
      <c r="B638" s="46"/>
      <c r="C638" s="47">
        <v>4</v>
      </c>
      <c r="D638" s="47">
        <v>4</v>
      </c>
      <c r="E638" s="48">
        <v>9</v>
      </c>
      <c r="F638" s="42">
        <v>5</v>
      </c>
      <c r="G638" s="42">
        <v>1</v>
      </c>
      <c r="H638" s="42">
        <v>60</v>
      </c>
      <c r="I638" s="42"/>
      <c r="J638" s="49" t="s">
        <v>1310</v>
      </c>
      <c r="K638" s="50">
        <v>2772.27</v>
      </c>
      <c r="L638" s="50">
        <v>308.03000000000003</v>
      </c>
      <c r="M638" s="50">
        <v>369.63599999999997</v>
      </c>
      <c r="N638" s="50">
        <v>3449.9360000000001</v>
      </c>
      <c r="O638" s="122">
        <v>0.03</v>
      </c>
      <c r="P638" s="50">
        <v>103.49</v>
      </c>
      <c r="Q638" s="50">
        <v>3553.4259999999999</v>
      </c>
      <c r="R638" s="101">
        <v>3.5000000000000003E-2</v>
      </c>
      <c r="S638" s="50">
        <v>124.36</v>
      </c>
      <c r="T638" s="50">
        <v>3677.7860000000001</v>
      </c>
    </row>
    <row r="639" spans="1:20" ht="15.75" x14ac:dyDescent="0.25">
      <c r="A639" s="45"/>
      <c r="B639" s="46"/>
      <c r="C639" s="47">
        <v>4</v>
      </c>
      <c r="D639" s="47">
        <v>4</v>
      </c>
      <c r="E639" s="48">
        <v>9</v>
      </c>
      <c r="F639" s="42">
        <v>5</v>
      </c>
      <c r="G639" s="42">
        <v>1</v>
      </c>
      <c r="H639" s="42">
        <v>62</v>
      </c>
      <c r="I639" s="42"/>
      <c r="J639" s="49" t="s">
        <v>1311</v>
      </c>
      <c r="K639" s="50">
        <v>46182.9</v>
      </c>
      <c r="L639" s="50">
        <v>5131.4333333333334</v>
      </c>
      <c r="M639" s="50">
        <v>6157.72</v>
      </c>
      <c r="N639" s="50">
        <v>57472.053333333337</v>
      </c>
      <c r="O639" s="122">
        <v>0.03</v>
      </c>
      <c r="P639" s="50">
        <v>1724.16</v>
      </c>
      <c r="Q639" s="50">
        <v>59196.21333333334</v>
      </c>
      <c r="R639" s="101">
        <v>3.5000000000000003E-2</v>
      </c>
      <c r="S639" s="50">
        <v>2071.86</v>
      </c>
      <c r="T639" s="50">
        <v>61268.073333333341</v>
      </c>
    </row>
    <row r="640" spans="1:20" ht="15.75" x14ac:dyDescent="0.25">
      <c r="A640" s="45"/>
      <c r="B640" s="46"/>
      <c r="C640" s="47">
        <v>4</v>
      </c>
      <c r="D640" s="47">
        <v>4</v>
      </c>
      <c r="E640" s="48">
        <v>9</v>
      </c>
      <c r="F640" s="42">
        <v>5</v>
      </c>
      <c r="G640" s="42">
        <v>1</v>
      </c>
      <c r="H640" s="42">
        <v>65</v>
      </c>
      <c r="I640" s="42"/>
      <c r="J640" s="49" t="s">
        <v>1312</v>
      </c>
      <c r="K640" s="50">
        <v>2260.9499999999998</v>
      </c>
      <c r="L640" s="50">
        <v>251.21666666666667</v>
      </c>
      <c r="M640" s="50">
        <v>301.45999999999998</v>
      </c>
      <c r="N640" s="50">
        <v>2813.6266666666666</v>
      </c>
      <c r="O640" s="122">
        <v>0.03</v>
      </c>
      <c r="P640" s="50">
        <v>84.4</v>
      </c>
      <c r="Q640" s="50">
        <v>2898.0266666666666</v>
      </c>
      <c r="R640" s="101">
        <v>3.5000000000000003E-2</v>
      </c>
      <c r="S640" s="50">
        <v>101.43</v>
      </c>
      <c r="T640" s="50">
        <v>2999.4566666666665</v>
      </c>
    </row>
    <row r="641" spans="1:20" ht="15.75" x14ac:dyDescent="0.25">
      <c r="A641" s="45"/>
      <c r="B641" s="46"/>
      <c r="C641" s="47">
        <v>4</v>
      </c>
      <c r="D641" s="47">
        <v>4</v>
      </c>
      <c r="E641" s="48">
        <v>9</v>
      </c>
      <c r="F641" s="42">
        <v>5</v>
      </c>
      <c r="G641" s="42"/>
      <c r="H641" s="42">
        <v>67</v>
      </c>
      <c r="I641" s="42"/>
      <c r="J641" s="49" t="s">
        <v>1313</v>
      </c>
      <c r="K641" s="50">
        <v>14043.1</v>
      </c>
      <c r="L641" s="50">
        <v>1560.3444444444447</v>
      </c>
      <c r="M641" s="50">
        <v>1872.4133333333332</v>
      </c>
      <c r="N641" s="50">
        <v>17475.857777777779</v>
      </c>
      <c r="O641" s="122">
        <v>0.03</v>
      </c>
      <c r="P641" s="50">
        <v>524.27</v>
      </c>
      <c r="Q641" s="50">
        <v>18000.12777777778</v>
      </c>
      <c r="R641" s="101">
        <v>3.5000000000000003E-2</v>
      </c>
      <c r="S641" s="50">
        <v>630</v>
      </c>
      <c r="T641" s="50">
        <v>18630.12777777778</v>
      </c>
    </row>
    <row r="642" spans="1:20" ht="15.75" x14ac:dyDescent="0.25">
      <c r="A642" s="45"/>
      <c r="B642" s="46"/>
      <c r="C642" s="47">
        <v>4</v>
      </c>
      <c r="D642" s="47">
        <v>4</v>
      </c>
      <c r="E642" s="48">
        <v>9</v>
      </c>
      <c r="F642" s="42">
        <v>5</v>
      </c>
      <c r="G642" s="42">
        <v>1</v>
      </c>
      <c r="H642" s="42">
        <v>74</v>
      </c>
      <c r="I642" s="42"/>
      <c r="J642" s="49" t="s">
        <v>1314</v>
      </c>
      <c r="K642" s="50">
        <v>5539.26</v>
      </c>
      <c r="L642" s="50">
        <v>615.47333333333336</v>
      </c>
      <c r="M642" s="50">
        <v>738.5680000000001</v>
      </c>
      <c r="N642" s="50">
        <v>6893.3013333333338</v>
      </c>
      <c r="O642" s="122">
        <v>0.03</v>
      </c>
      <c r="P642" s="50">
        <v>206.79</v>
      </c>
      <c r="Q642" s="50">
        <v>7100.0913333333338</v>
      </c>
      <c r="R642" s="101">
        <v>3.5000000000000003E-2</v>
      </c>
      <c r="S642" s="50">
        <v>248.5</v>
      </c>
      <c r="T642" s="50">
        <v>7348.5913333333338</v>
      </c>
    </row>
    <row r="643" spans="1:20" ht="15.75" x14ac:dyDescent="0.25">
      <c r="A643" s="45"/>
      <c r="B643" s="46"/>
      <c r="C643" s="47">
        <v>4</v>
      </c>
      <c r="D643" s="47">
        <v>4</v>
      </c>
      <c r="E643" s="48">
        <v>9</v>
      </c>
      <c r="F643" s="42">
        <v>5</v>
      </c>
      <c r="G643" s="42">
        <v>1</v>
      </c>
      <c r="H643" s="42">
        <v>75</v>
      </c>
      <c r="I643" s="42"/>
      <c r="J643" s="49" t="s">
        <v>1315</v>
      </c>
      <c r="K643" s="50">
        <v>1073.25</v>
      </c>
      <c r="L643" s="50">
        <v>119.25</v>
      </c>
      <c r="M643" s="50">
        <v>143.1</v>
      </c>
      <c r="N643" s="50">
        <v>1335.6</v>
      </c>
      <c r="O643" s="122">
        <v>0.03</v>
      </c>
      <c r="P643" s="50">
        <v>40.06</v>
      </c>
      <c r="Q643" s="50">
        <v>1375.6599999999999</v>
      </c>
      <c r="R643" s="101">
        <v>3.5000000000000003E-2</v>
      </c>
      <c r="S643" s="50">
        <v>48.14</v>
      </c>
      <c r="T643" s="50">
        <v>1423.8</v>
      </c>
    </row>
    <row r="644" spans="1:20" ht="15.75" x14ac:dyDescent="0.25">
      <c r="A644" s="45"/>
      <c r="B644" s="46"/>
      <c r="C644" s="47">
        <v>4</v>
      </c>
      <c r="D644" s="47">
        <v>4</v>
      </c>
      <c r="E644" s="48">
        <v>9</v>
      </c>
      <c r="F644" s="42">
        <v>5</v>
      </c>
      <c r="G644" s="42">
        <v>1</v>
      </c>
      <c r="H644" s="42">
        <v>93</v>
      </c>
      <c r="I644" s="42"/>
      <c r="J644" s="49" t="s">
        <v>1316</v>
      </c>
      <c r="K644" s="50">
        <v>4309.66</v>
      </c>
      <c r="L644" s="50">
        <v>478.85111111111109</v>
      </c>
      <c r="M644" s="50">
        <v>574.62133333333338</v>
      </c>
      <c r="N644" s="50">
        <v>5363.1324444444444</v>
      </c>
      <c r="O644" s="122">
        <v>0.03</v>
      </c>
      <c r="P644" s="50">
        <v>160.88999999999999</v>
      </c>
      <c r="Q644" s="50">
        <v>5524.0224444444448</v>
      </c>
      <c r="R644" s="101">
        <v>3.5000000000000003E-2</v>
      </c>
      <c r="S644" s="50">
        <v>193.34</v>
      </c>
      <c r="T644" s="50">
        <v>5717.3624444444449</v>
      </c>
    </row>
    <row r="645" spans="1:20" ht="15.75" x14ac:dyDescent="0.25">
      <c r="A645" s="45"/>
      <c r="B645" s="46"/>
      <c r="C645" s="47">
        <v>4</v>
      </c>
      <c r="D645" s="47">
        <v>4</v>
      </c>
      <c r="E645" s="48">
        <v>9</v>
      </c>
      <c r="F645" s="42">
        <v>5</v>
      </c>
      <c r="G645" s="42">
        <v>1</v>
      </c>
      <c r="H645" s="42">
        <v>94</v>
      </c>
      <c r="I645" s="42"/>
      <c r="J645" s="49" t="s">
        <v>1317</v>
      </c>
      <c r="K645" s="50">
        <v>591.19000000000005</v>
      </c>
      <c r="L645" s="50">
        <v>65.687777777777782</v>
      </c>
      <c r="M645" s="50">
        <v>78.825333333333347</v>
      </c>
      <c r="N645" s="50">
        <v>735.70311111111118</v>
      </c>
      <c r="O645" s="122">
        <v>0.03</v>
      </c>
      <c r="P645" s="50">
        <v>22.07</v>
      </c>
      <c r="Q645" s="50">
        <v>757.77311111111123</v>
      </c>
      <c r="R645" s="101">
        <v>3.5000000000000003E-2</v>
      </c>
      <c r="S645" s="50">
        <v>26.52</v>
      </c>
      <c r="T645" s="50">
        <v>784.29311111111122</v>
      </c>
    </row>
    <row r="646" spans="1:20" ht="15.75" x14ac:dyDescent="0.25">
      <c r="A646" s="45"/>
      <c r="B646" s="46"/>
      <c r="C646" s="47">
        <v>4</v>
      </c>
      <c r="D646" s="47">
        <v>4</v>
      </c>
      <c r="E646" s="48">
        <v>9</v>
      </c>
      <c r="F646" s="42">
        <v>5</v>
      </c>
      <c r="G646" s="42"/>
      <c r="H646" s="42">
        <v>96</v>
      </c>
      <c r="I646" s="42"/>
      <c r="J646" s="49" t="s">
        <v>1318</v>
      </c>
      <c r="K646" s="50">
        <v>249.03</v>
      </c>
      <c r="L646" s="50">
        <v>27.67</v>
      </c>
      <c r="M646" s="50">
        <v>33.204000000000001</v>
      </c>
      <c r="N646" s="50">
        <v>309.904</v>
      </c>
      <c r="O646" s="122">
        <v>0.03</v>
      </c>
      <c r="P646" s="50">
        <v>9.2899999999999991</v>
      </c>
      <c r="Q646" s="50">
        <v>319.19400000000002</v>
      </c>
      <c r="R646" s="101">
        <v>3.5000000000000003E-2</v>
      </c>
      <c r="S646" s="50">
        <v>11.17</v>
      </c>
      <c r="T646" s="50">
        <v>330.36400000000003</v>
      </c>
    </row>
    <row r="647" spans="1:20" ht="15.75" x14ac:dyDescent="0.25">
      <c r="A647" s="45"/>
      <c r="B647" s="46"/>
      <c r="C647" s="47">
        <v>4</v>
      </c>
      <c r="D647" s="47">
        <v>4</v>
      </c>
      <c r="E647" s="48">
        <v>9</v>
      </c>
      <c r="F647" s="42">
        <v>5</v>
      </c>
      <c r="G647" s="42">
        <v>1</v>
      </c>
      <c r="H647" s="42">
        <v>97</v>
      </c>
      <c r="I647" s="42"/>
      <c r="J647" s="49" t="s">
        <v>1319</v>
      </c>
      <c r="K647" s="50">
        <v>476.24</v>
      </c>
      <c r="L647" s="50">
        <v>52.915555555555557</v>
      </c>
      <c r="M647" s="50">
        <v>63.498666666666672</v>
      </c>
      <c r="N647" s="50">
        <v>592.65422222222219</v>
      </c>
      <c r="O647" s="122">
        <v>0.03</v>
      </c>
      <c r="P647" s="50">
        <v>17.77</v>
      </c>
      <c r="Q647" s="50">
        <v>610.42422222222217</v>
      </c>
      <c r="R647" s="101">
        <v>3.5000000000000003E-2</v>
      </c>
      <c r="S647" s="50">
        <v>21.36</v>
      </c>
      <c r="T647" s="50">
        <v>631.78422222222218</v>
      </c>
    </row>
    <row r="648" spans="1:20" ht="15.75" x14ac:dyDescent="0.25">
      <c r="A648" s="45"/>
      <c r="B648" s="46"/>
      <c r="C648" s="47">
        <v>4</v>
      </c>
      <c r="D648" s="47">
        <v>4</v>
      </c>
      <c r="E648" s="48">
        <v>9</v>
      </c>
      <c r="F648" s="42">
        <v>5</v>
      </c>
      <c r="G648" s="42">
        <v>1</v>
      </c>
      <c r="H648" s="42">
        <v>98</v>
      </c>
      <c r="I648" s="42"/>
      <c r="J648" s="49" t="s">
        <v>1320</v>
      </c>
      <c r="K648" s="50">
        <v>882.73</v>
      </c>
      <c r="L648" s="50">
        <v>98.081111111111113</v>
      </c>
      <c r="M648" s="50">
        <v>117.69733333333333</v>
      </c>
      <c r="N648" s="50">
        <v>1098.5084444444444</v>
      </c>
      <c r="O648" s="122">
        <v>0.03</v>
      </c>
      <c r="P648" s="50">
        <v>32.950000000000003</v>
      </c>
      <c r="Q648" s="50">
        <v>1131.4584444444445</v>
      </c>
      <c r="R648" s="101">
        <v>3.5000000000000003E-2</v>
      </c>
      <c r="S648" s="50">
        <v>39.6</v>
      </c>
      <c r="T648" s="50">
        <v>1171.0584444444444</v>
      </c>
    </row>
    <row r="649" spans="1:20" ht="15.75" x14ac:dyDescent="0.25">
      <c r="A649" s="45"/>
      <c r="B649" s="46"/>
      <c r="C649" s="47">
        <v>4</v>
      </c>
      <c r="D649" s="47">
        <v>4</v>
      </c>
      <c r="E649" s="48">
        <v>9</v>
      </c>
      <c r="F649" s="42">
        <v>5</v>
      </c>
      <c r="G649" s="42">
        <v>1</v>
      </c>
      <c r="H649" s="42">
        <v>99</v>
      </c>
      <c r="I649" s="42"/>
      <c r="J649" s="49" t="s">
        <v>1321</v>
      </c>
      <c r="K649" s="50">
        <v>3661.89</v>
      </c>
      <c r="L649" s="50">
        <v>406.87666666666661</v>
      </c>
      <c r="M649" s="50">
        <v>488.25199999999995</v>
      </c>
      <c r="N649" s="50">
        <v>4557.0186666666668</v>
      </c>
      <c r="O649" s="122">
        <v>0.03</v>
      </c>
      <c r="P649" s="50">
        <v>136.71</v>
      </c>
      <c r="Q649" s="50">
        <v>4693.7286666666669</v>
      </c>
      <c r="R649" s="101">
        <v>3.5000000000000003E-2</v>
      </c>
      <c r="S649" s="50">
        <v>164.28</v>
      </c>
      <c r="T649" s="50">
        <v>4858.0086666666666</v>
      </c>
    </row>
    <row r="650" spans="1:20" ht="15.75" x14ac:dyDescent="0.25">
      <c r="A650" s="45"/>
      <c r="B650" s="46"/>
      <c r="C650" s="47">
        <v>4</v>
      </c>
      <c r="D650" s="47">
        <v>4</v>
      </c>
      <c r="E650" s="48">
        <v>9</v>
      </c>
      <c r="F650" s="42">
        <v>5</v>
      </c>
      <c r="G650" s="42">
        <v>1</v>
      </c>
      <c r="H650" s="42">
        <v>103</v>
      </c>
      <c r="I650" s="42"/>
      <c r="J650" s="49" t="s">
        <v>1322</v>
      </c>
      <c r="K650" s="50">
        <v>1173.6300000000001</v>
      </c>
      <c r="L650" s="50">
        <v>130.40333333333334</v>
      </c>
      <c r="M650" s="50">
        <v>156.48400000000001</v>
      </c>
      <c r="N650" s="50">
        <v>1460.5173333333335</v>
      </c>
      <c r="O650" s="122">
        <v>0.03</v>
      </c>
      <c r="P650" s="50">
        <v>43.81</v>
      </c>
      <c r="Q650" s="50">
        <v>1504.3273333333334</v>
      </c>
      <c r="R650" s="101">
        <v>3.5000000000000003E-2</v>
      </c>
      <c r="S650" s="50">
        <v>52.65</v>
      </c>
      <c r="T650" s="50">
        <v>1556.9773333333335</v>
      </c>
    </row>
    <row r="651" spans="1:20" ht="15.75" x14ac:dyDescent="0.25">
      <c r="A651" s="45"/>
      <c r="B651" s="46"/>
      <c r="C651" s="47">
        <v>4</v>
      </c>
      <c r="D651" s="47">
        <v>4</v>
      </c>
      <c r="E651" s="48">
        <v>9</v>
      </c>
      <c r="F651" s="42">
        <v>5</v>
      </c>
      <c r="G651" s="42"/>
      <c r="H651" s="42">
        <v>105</v>
      </c>
      <c r="I651" s="42"/>
      <c r="J651" s="49" t="s">
        <v>1323</v>
      </c>
      <c r="K651" s="50">
        <v>1424.02</v>
      </c>
      <c r="L651" s="50">
        <v>158.22444444444446</v>
      </c>
      <c r="M651" s="50">
        <v>189.86933333333332</v>
      </c>
      <c r="N651" s="50">
        <v>1772.1137777777778</v>
      </c>
      <c r="O651" s="122">
        <v>0.03</v>
      </c>
      <c r="P651" s="50">
        <v>53.16</v>
      </c>
      <c r="Q651" s="50">
        <v>1825.2737777777779</v>
      </c>
      <c r="R651" s="101">
        <v>3.5000000000000003E-2</v>
      </c>
      <c r="S651" s="50">
        <v>63.88</v>
      </c>
      <c r="T651" s="50">
        <v>1889.153777777778</v>
      </c>
    </row>
    <row r="652" spans="1:20" ht="15.75" x14ac:dyDescent="0.25">
      <c r="A652" s="45"/>
      <c r="B652" s="46"/>
      <c r="C652" s="47">
        <v>4</v>
      </c>
      <c r="D652" s="47">
        <v>4</v>
      </c>
      <c r="E652" s="48">
        <v>9</v>
      </c>
      <c r="F652" s="42">
        <v>5</v>
      </c>
      <c r="G652" s="42">
        <v>1</v>
      </c>
      <c r="H652" s="42">
        <v>108</v>
      </c>
      <c r="I652" s="42"/>
      <c r="J652" s="49" t="s">
        <v>1324</v>
      </c>
      <c r="K652" s="50">
        <v>1418.74</v>
      </c>
      <c r="L652" s="50">
        <v>157.63777777777779</v>
      </c>
      <c r="M652" s="50">
        <v>189.16533333333334</v>
      </c>
      <c r="N652" s="50">
        <v>1765.5431111111111</v>
      </c>
      <c r="O652" s="122">
        <v>0.03</v>
      </c>
      <c r="P652" s="50">
        <v>52.96</v>
      </c>
      <c r="Q652" s="50">
        <v>1818.5031111111111</v>
      </c>
      <c r="R652" s="101">
        <v>3.5000000000000003E-2</v>
      </c>
      <c r="S652" s="50">
        <v>63.64</v>
      </c>
      <c r="T652" s="50">
        <v>1882.1431111111112</v>
      </c>
    </row>
    <row r="653" spans="1:20" ht="15.75" x14ac:dyDescent="0.25">
      <c r="A653" s="45"/>
      <c r="B653" s="46"/>
      <c r="C653" s="47">
        <v>4</v>
      </c>
      <c r="D653" s="47">
        <v>4</v>
      </c>
      <c r="E653" s="48">
        <v>9</v>
      </c>
      <c r="F653" s="42">
        <v>5</v>
      </c>
      <c r="G653" s="42">
        <v>1</v>
      </c>
      <c r="H653" s="42">
        <v>112</v>
      </c>
      <c r="I653" s="42"/>
      <c r="J653" s="49" t="s">
        <v>1325</v>
      </c>
      <c r="K653" s="50">
        <v>318.2</v>
      </c>
      <c r="L653" s="50">
        <v>35.355555555555554</v>
      </c>
      <c r="M653" s="50">
        <v>42.426666666666669</v>
      </c>
      <c r="N653" s="50">
        <v>395.98222222222222</v>
      </c>
      <c r="O653" s="122">
        <v>0.03</v>
      </c>
      <c r="P653" s="50">
        <v>11.87</v>
      </c>
      <c r="Q653" s="50">
        <v>407.85222222222222</v>
      </c>
      <c r="R653" s="101">
        <v>3.5000000000000003E-2</v>
      </c>
      <c r="S653" s="50">
        <v>14.27</v>
      </c>
      <c r="T653" s="50">
        <v>422.12222222222221</v>
      </c>
    </row>
    <row r="654" spans="1:20" ht="15.75" x14ac:dyDescent="0.25">
      <c r="A654" s="45"/>
      <c r="B654" s="46"/>
      <c r="C654" s="47">
        <v>4</v>
      </c>
      <c r="D654" s="47">
        <v>4</v>
      </c>
      <c r="E654" s="48">
        <v>9</v>
      </c>
      <c r="F654" s="42">
        <v>5</v>
      </c>
      <c r="G654" s="42">
        <v>1</v>
      </c>
      <c r="H654" s="42">
        <v>113</v>
      </c>
      <c r="I654" s="42"/>
      <c r="J654" s="49" t="s">
        <v>1326</v>
      </c>
      <c r="K654" s="50">
        <v>446.98</v>
      </c>
      <c r="L654" s="50">
        <v>49.664444444444449</v>
      </c>
      <c r="M654" s="50">
        <v>59.597333333333331</v>
      </c>
      <c r="N654" s="50">
        <v>556.24177777777777</v>
      </c>
      <c r="O654" s="122">
        <v>0.03</v>
      </c>
      <c r="P654" s="50">
        <v>16.68</v>
      </c>
      <c r="Q654" s="50">
        <v>572.92177777777772</v>
      </c>
      <c r="R654" s="101">
        <v>3.5000000000000003E-2</v>
      </c>
      <c r="S654" s="50">
        <v>20.05</v>
      </c>
      <c r="T654" s="50">
        <v>592.97177777777767</v>
      </c>
    </row>
    <row r="655" spans="1:20" ht="15.75" x14ac:dyDescent="0.25">
      <c r="A655" s="45"/>
      <c r="B655" s="46"/>
      <c r="C655" s="47">
        <v>4</v>
      </c>
      <c r="D655" s="47">
        <v>4</v>
      </c>
      <c r="E655" s="48">
        <v>9</v>
      </c>
      <c r="F655" s="42">
        <v>5</v>
      </c>
      <c r="G655" s="42">
        <v>1</v>
      </c>
      <c r="H655" s="42">
        <v>114</v>
      </c>
      <c r="I655" s="42"/>
      <c r="J655" s="49" t="s">
        <v>1327</v>
      </c>
      <c r="K655" s="50">
        <v>490.06</v>
      </c>
      <c r="L655" s="50">
        <v>54.451111111111111</v>
      </c>
      <c r="M655" s="50">
        <v>65.341333333333338</v>
      </c>
      <c r="N655" s="50">
        <v>609.85244444444436</v>
      </c>
      <c r="O655" s="122">
        <v>0.03</v>
      </c>
      <c r="P655" s="50">
        <v>18.29</v>
      </c>
      <c r="Q655" s="50">
        <v>628.14244444444432</v>
      </c>
      <c r="R655" s="101">
        <v>3.5000000000000003E-2</v>
      </c>
      <c r="S655" s="50">
        <v>21.98</v>
      </c>
      <c r="T655" s="50">
        <v>650.12244444444434</v>
      </c>
    </row>
    <row r="656" spans="1:20" ht="15.75" x14ac:dyDescent="0.25">
      <c r="A656" s="45"/>
      <c r="B656" s="46"/>
      <c r="C656" s="47">
        <v>4</v>
      </c>
      <c r="D656" s="47">
        <v>4</v>
      </c>
      <c r="E656" s="48">
        <v>9</v>
      </c>
      <c r="F656" s="42">
        <v>5</v>
      </c>
      <c r="G656" s="42"/>
      <c r="H656" s="42">
        <v>125</v>
      </c>
      <c r="I656" s="42"/>
      <c r="J656" s="49" t="s">
        <v>1328</v>
      </c>
      <c r="K656" s="50">
        <v>5072.99</v>
      </c>
      <c r="L656" s="50">
        <v>563.66555555555556</v>
      </c>
      <c r="M656" s="50">
        <v>676.3986666666666</v>
      </c>
      <c r="N656" s="50">
        <v>6313.0542222222221</v>
      </c>
      <c r="O656" s="122">
        <v>0.03</v>
      </c>
      <c r="P656" s="50">
        <v>189.39</v>
      </c>
      <c r="Q656" s="50">
        <v>6502.4442222222224</v>
      </c>
      <c r="R656" s="101">
        <v>3.5000000000000003E-2</v>
      </c>
      <c r="S656" s="50">
        <v>227.58</v>
      </c>
      <c r="T656" s="50">
        <v>6730.0242222222223</v>
      </c>
    </row>
    <row r="657" spans="1:20" ht="15.75" x14ac:dyDescent="0.25">
      <c r="A657" s="45"/>
      <c r="B657" s="46"/>
      <c r="C657" s="47">
        <v>4</v>
      </c>
      <c r="D657" s="47">
        <v>4</v>
      </c>
      <c r="E657" s="48">
        <v>9</v>
      </c>
      <c r="F657" s="42">
        <v>5</v>
      </c>
      <c r="G657" s="42">
        <v>1</v>
      </c>
      <c r="H657" s="42">
        <v>126</v>
      </c>
      <c r="I657" s="42"/>
      <c r="J657" s="49" t="s">
        <v>1329</v>
      </c>
      <c r="K657" s="50">
        <v>721.11</v>
      </c>
      <c r="L657" s="50">
        <v>80.123333333333335</v>
      </c>
      <c r="M657" s="50">
        <v>96.14800000000001</v>
      </c>
      <c r="N657" s="50">
        <v>897.38133333333337</v>
      </c>
      <c r="O657" s="122">
        <v>0.03</v>
      </c>
      <c r="P657" s="50">
        <v>26.92</v>
      </c>
      <c r="Q657" s="50">
        <v>924.30133333333333</v>
      </c>
      <c r="R657" s="101">
        <v>3.5000000000000003E-2</v>
      </c>
      <c r="S657" s="50">
        <v>32.35</v>
      </c>
      <c r="T657" s="50">
        <v>956.65133333333335</v>
      </c>
    </row>
    <row r="658" spans="1:20" ht="15.75" x14ac:dyDescent="0.25">
      <c r="A658" s="45"/>
      <c r="B658" s="46"/>
      <c r="C658" s="47">
        <v>4</v>
      </c>
      <c r="D658" s="47">
        <v>4</v>
      </c>
      <c r="E658" s="48">
        <v>9</v>
      </c>
      <c r="F658" s="42">
        <v>5</v>
      </c>
      <c r="G658" s="42">
        <v>1</v>
      </c>
      <c r="H658" s="42">
        <v>127</v>
      </c>
      <c r="I658" s="42"/>
      <c r="J658" s="49" t="s">
        <v>1330</v>
      </c>
      <c r="K658" s="50">
        <v>793.5</v>
      </c>
      <c r="L658" s="50">
        <v>88.166666666666671</v>
      </c>
      <c r="M658" s="50">
        <v>105.8</v>
      </c>
      <c r="N658" s="50">
        <v>987.46666666666658</v>
      </c>
      <c r="O658" s="122">
        <v>0.03</v>
      </c>
      <c r="P658" s="50">
        <v>29.62</v>
      </c>
      <c r="Q658" s="50">
        <v>1017.0866666666666</v>
      </c>
      <c r="R658" s="101">
        <v>3.5000000000000003E-2</v>
      </c>
      <c r="S658" s="50">
        <v>35.590000000000003</v>
      </c>
      <c r="T658" s="50">
        <v>1052.6766666666665</v>
      </c>
    </row>
    <row r="659" spans="1:20" ht="15.75" x14ac:dyDescent="0.25">
      <c r="A659" s="45"/>
      <c r="B659" s="46"/>
      <c r="C659" s="47">
        <v>4</v>
      </c>
      <c r="D659" s="47">
        <v>4</v>
      </c>
      <c r="E659" s="48">
        <v>9</v>
      </c>
      <c r="F659" s="42">
        <v>5</v>
      </c>
      <c r="G659" s="42">
        <v>1</v>
      </c>
      <c r="H659" s="42">
        <v>129</v>
      </c>
      <c r="I659" s="42"/>
      <c r="J659" s="49" t="s">
        <v>1331</v>
      </c>
      <c r="K659" s="50">
        <v>1348.63</v>
      </c>
      <c r="L659" s="50">
        <v>149.84777777777779</v>
      </c>
      <c r="M659" s="50">
        <v>179.81733333333332</v>
      </c>
      <c r="N659" s="50">
        <v>1678.2951111111113</v>
      </c>
      <c r="O659" s="122">
        <v>0.03</v>
      </c>
      <c r="P659" s="50">
        <v>50.34</v>
      </c>
      <c r="Q659" s="50">
        <v>1728.6351111111112</v>
      </c>
      <c r="R659" s="101">
        <v>3.5000000000000003E-2</v>
      </c>
      <c r="S659" s="50">
        <v>60.5</v>
      </c>
      <c r="T659" s="50">
        <v>1789.1351111111112</v>
      </c>
    </row>
    <row r="660" spans="1:20" ht="15.75" x14ac:dyDescent="0.25">
      <c r="A660" s="45"/>
      <c r="B660" s="46"/>
      <c r="C660" s="47">
        <v>4</v>
      </c>
      <c r="D660" s="47">
        <v>4</v>
      </c>
      <c r="E660" s="48">
        <v>9</v>
      </c>
      <c r="F660" s="42">
        <v>5</v>
      </c>
      <c r="G660" s="42">
        <v>1</v>
      </c>
      <c r="H660" s="42">
        <v>130</v>
      </c>
      <c r="I660" s="42"/>
      <c r="J660" s="49" t="s">
        <v>1332</v>
      </c>
      <c r="K660" s="50">
        <v>976.48</v>
      </c>
      <c r="L660" s="50">
        <v>108.49777777777778</v>
      </c>
      <c r="M660" s="50">
        <v>130.19733333333332</v>
      </c>
      <c r="N660" s="50">
        <v>1215.1751111111112</v>
      </c>
      <c r="O660" s="122">
        <v>0.03</v>
      </c>
      <c r="P660" s="50">
        <v>36.450000000000003</v>
      </c>
      <c r="Q660" s="50">
        <v>1251.6251111111112</v>
      </c>
      <c r="R660" s="101">
        <v>3.5000000000000003E-2</v>
      </c>
      <c r="S660" s="50">
        <v>43.8</v>
      </c>
      <c r="T660" s="50">
        <v>1295.4251111111112</v>
      </c>
    </row>
    <row r="661" spans="1:20" ht="15.75" x14ac:dyDescent="0.25">
      <c r="A661" s="45"/>
      <c r="B661" s="46"/>
      <c r="C661" s="47">
        <v>4</v>
      </c>
      <c r="D661" s="47">
        <v>4</v>
      </c>
      <c r="E661" s="48">
        <v>9</v>
      </c>
      <c r="F661" s="42">
        <v>5</v>
      </c>
      <c r="G661" s="42"/>
      <c r="H661" s="42">
        <v>131</v>
      </c>
      <c r="I661" s="42"/>
      <c r="J661" s="49" t="s">
        <v>1293</v>
      </c>
      <c r="K661" s="50">
        <v>2005.18</v>
      </c>
      <c r="L661" s="50">
        <v>222.79777777777778</v>
      </c>
      <c r="M661" s="50">
        <v>267.35733333333332</v>
      </c>
      <c r="N661" s="50">
        <v>2495.335111111111</v>
      </c>
      <c r="O661" s="122">
        <v>0.03</v>
      </c>
      <c r="P661" s="50">
        <v>74.86</v>
      </c>
      <c r="Q661" s="50">
        <v>2570.1951111111111</v>
      </c>
      <c r="R661" s="101">
        <v>3.5000000000000003E-2</v>
      </c>
      <c r="S661" s="50">
        <v>89.95</v>
      </c>
      <c r="T661" s="50">
        <v>2660.145111111111</v>
      </c>
    </row>
    <row r="662" spans="1:20" ht="15.75" x14ac:dyDescent="0.25">
      <c r="A662" s="45"/>
      <c r="B662" s="46"/>
      <c r="C662" s="47">
        <v>4</v>
      </c>
      <c r="D662" s="47">
        <v>4</v>
      </c>
      <c r="E662" s="48">
        <v>9</v>
      </c>
      <c r="F662" s="42">
        <v>5</v>
      </c>
      <c r="G662" s="42">
        <v>1</v>
      </c>
      <c r="H662" s="42">
        <v>132</v>
      </c>
      <c r="I662" s="42"/>
      <c r="J662" s="49" t="s">
        <v>1333</v>
      </c>
      <c r="K662" s="50">
        <v>1822.89</v>
      </c>
      <c r="L662" s="50">
        <v>202.54333333333332</v>
      </c>
      <c r="M662" s="50">
        <v>243.05200000000002</v>
      </c>
      <c r="N662" s="50">
        <v>2268.4853333333335</v>
      </c>
      <c r="O662" s="122">
        <v>0.03</v>
      </c>
      <c r="P662" s="50">
        <v>68.05</v>
      </c>
      <c r="Q662" s="50">
        <v>2336.5353333333337</v>
      </c>
      <c r="R662" s="101">
        <v>3.5000000000000003E-2</v>
      </c>
      <c r="S662" s="50">
        <v>81.77</v>
      </c>
      <c r="T662" s="50">
        <v>2418.3053333333337</v>
      </c>
    </row>
    <row r="663" spans="1:20" ht="15.75" x14ac:dyDescent="0.25">
      <c r="A663" s="45"/>
      <c r="B663" s="46"/>
      <c r="C663" s="47">
        <v>4</v>
      </c>
      <c r="D663" s="47">
        <v>4</v>
      </c>
      <c r="E663" s="48">
        <v>9</v>
      </c>
      <c r="F663" s="42">
        <v>5</v>
      </c>
      <c r="G663" s="42">
        <v>1</v>
      </c>
      <c r="H663" s="42">
        <v>133</v>
      </c>
      <c r="I663" s="42"/>
      <c r="J663" s="49" t="s">
        <v>1334</v>
      </c>
      <c r="K663" s="50">
        <v>916.38</v>
      </c>
      <c r="L663" s="50">
        <v>101.82</v>
      </c>
      <c r="M663" s="50">
        <v>122.18400000000001</v>
      </c>
      <c r="N663" s="50">
        <v>1140.384</v>
      </c>
      <c r="O663" s="122">
        <v>0.03</v>
      </c>
      <c r="P663" s="50">
        <v>34.21</v>
      </c>
      <c r="Q663" s="50">
        <v>1174.5940000000001</v>
      </c>
      <c r="R663" s="101">
        <v>3.5000000000000003E-2</v>
      </c>
      <c r="S663" s="50">
        <v>41.11</v>
      </c>
      <c r="T663" s="50">
        <v>1215.704</v>
      </c>
    </row>
    <row r="664" spans="1:20" ht="15.75" x14ac:dyDescent="0.25">
      <c r="A664" s="45"/>
      <c r="B664" s="46"/>
      <c r="C664" s="47">
        <v>4</v>
      </c>
      <c r="D664" s="47">
        <v>4</v>
      </c>
      <c r="E664" s="48">
        <v>9</v>
      </c>
      <c r="F664" s="42">
        <v>5</v>
      </c>
      <c r="G664" s="42">
        <v>1</v>
      </c>
      <c r="H664" s="42">
        <v>134</v>
      </c>
      <c r="I664" s="42"/>
      <c r="J664" s="49" t="s">
        <v>1335</v>
      </c>
      <c r="K664" s="50">
        <v>6240.76</v>
      </c>
      <c r="L664" s="50">
        <v>693.41777777777781</v>
      </c>
      <c r="M664" s="50">
        <v>832.1013333333334</v>
      </c>
      <c r="N664" s="50">
        <v>7766.279111111111</v>
      </c>
      <c r="O664" s="122">
        <v>0.03</v>
      </c>
      <c r="P664" s="50">
        <v>232.98</v>
      </c>
      <c r="Q664" s="50">
        <v>7999.2591111111105</v>
      </c>
      <c r="R664" s="101">
        <v>3.5000000000000003E-2</v>
      </c>
      <c r="S664" s="50">
        <v>279.97000000000003</v>
      </c>
      <c r="T664" s="50">
        <v>8279.2291111111099</v>
      </c>
    </row>
    <row r="665" spans="1:20" ht="15.75" x14ac:dyDescent="0.25">
      <c r="A665" s="45"/>
      <c r="B665" s="46"/>
      <c r="C665" s="47">
        <v>4</v>
      </c>
      <c r="D665" s="47">
        <v>4</v>
      </c>
      <c r="E665" s="48">
        <v>9</v>
      </c>
      <c r="F665" s="42">
        <v>5</v>
      </c>
      <c r="G665" s="42">
        <v>1</v>
      </c>
      <c r="H665" s="42">
        <v>135</v>
      </c>
      <c r="I665" s="42"/>
      <c r="J665" s="49" t="s">
        <v>1336</v>
      </c>
      <c r="K665" s="50">
        <v>884.62</v>
      </c>
      <c r="L665" s="50">
        <v>98.291111111111107</v>
      </c>
      <c r="M665" s="50">
        <v>117.94933333333334</v>
      </c>
      <c r="N665" s="50">
        <v>1100.8604444444445</v>
      </c>
      <c r="O665" s="122">
        <v>0.03</v>
      </c>
      <c r="P665" s="50">
        <v>33.020000000000003</v>
      </c>
      <c r="Q665" s="50">
        <v>1133.8804444444445</v>
      </c>
      <c r="R665" s="101">
        <v>3.5000000000000003E-2</v>
      </c>
      <c r="S665" s="50">
        <v>39.68</v>
      </c>
      <c r="T665" s="50">
        <v>1173.5604444444446</v>
      </c>
    </row>
    <row r="666" spans="1:20" ht="15.75" x14ac:dyDescent="0.25">
      <c r="A666" s="45"/>
      <c r="B666" s="46"/>
      <c r="C666" s="47">
        <v>4</v>
      </c>
      <c r="D666" s="47">
        <v>4</v>
      </c>
      <c r="E666" s="48">
        <v>9</v>
      </c>
      <c r="F666" s="42">
        <v>5</v>
      </c>
      <c r="G666" s="42"/>
      <c r="H666" s="42">
        <v>136</v>
      </c>
      <c r="I666" s="42"/>
      <c r="J666" s="49" t="s">
        <v>1337</v>
      </c>
      <c r="K666" s="50">
        <v>1351.75</v>
      </c>
      <c r="L666" s="50">
        <v>150.19444444444443</v>
      </c>
      <c r="M666" s="50">
        <v>180.23333333333335</v>
      </c>
      <c r="N666" s="50">
        <v>1682.1777777777777</v>
      </c>
      <c r="O666" s="122">
        <v>0.03</v>
      </c>
      <c r="P666" s="50">
        <v>50.46</v>
      </c>
      <c r="Q666" s="50">
        <v>1732.6377777777777</v>
      </c>
      <c r="R666" s="101">
        <v>3.5000000000000003E-2</v>
      </c>
      <c r="S666" s="50">
        <v>60.64</v>
      </c>
      <c r="T666" s="50">
        <v>1793.2777777777778</v>
      </c>
    </row>
    <row r="667" spans="1:20" ht="15.75" x14ac:dyDescent="0.25">
      <c r="A667" s="45"/>
      <c r="B667" s="46"/>
      <c r="C667" s="47">
        <v>4</v>
      </c>
      <c r="D667" s="47">
        <v>4</v>
      </c>
      <c r="E667" s="48">
        <v>9</v>
      </c>
      <c r="F667" s="42">
        <v>5</v>
      </c>
      <c r="G667" s="42">
        <v>1</v>
      </c>
      <c r="H667" s="42">
        <v>137</v>
      </c>
      <c r="I667" s="42"/>
      <c r="J667" s="49" t="s">
        <v>1290</v>
      </c>
      <c r="K667" s="50">
        <v>11171.85</v>
      </c>
      <c r="L667" s="50">
        <v>1241.3166666666668</v>
      </c>
      <c r="M667" s="50">
        <v>1489.58</v>
      </c>
      <c r="N667" s="50">
        <v>13902.746666666668</v>
      </c>
      <c r="O667" s="122">
        <v>0.03</v>
      </c>
      <c r="P667" s="50">
        <v>417.08</v>
      </c>
      <c r="Q667" s="50">
        <v>14319.826666666668</v>
      </c>
      <c r="R667" s="101">
        <v>3.5000000000000003E-2</v>
      </c>
      <c r="S667" s="50">
        <v>501.19</v>
      </c>
      <c r="T667" s="50">
        <v>14821.016666666668</v>
      </c>
    </row>
    <row r="668" spans="1:20" ht="15.75" x14ac:dyDescent="0.25">
      <c r="A668" s="45"/>
      <c r="B668" s="46"/>
      <c r="C668" s="47">
        <v>4</v>
      </c>
      <c r="D668" s="47">
        <v>4</v>
      </c>
      <c r="E668" s="48">
        <v>9</v>
      </c>
      <c r="F668" s="42">
        <v>5</v>
      </c>
      <c r="G668" s="42">
        <v>1</v>
      </c>
      <c r="H668" s="42">
        <v>138</v>
      </c>
      <c r="I668" s="42"/>
      <c r="J668" s="49" t="s">
        <v>630</v>
      </c>
      <c r="K668" s="50">
        <v>609.08000000000004</v>
      </c>
      <c r="L668" s="50">
        <v>67.675555555555562</v>
      </c>
      <c r="M668" s="50">
        <v>81.210666666666668</v>
      </c>
      <c r="N668" s="50">
        <v>757.96622222222231</v>
      </c>
      <c r="O668" s="122">
        <v>0.03</v>
      </c>
      <c r="P668" s="50">
        <v>22.73</v>
      </c>
      <c r="Q668" s="50">
        <v>780.69622222222233</v>
      </c>
      <c r="R668" s="101">
        <v>3.5000000000000003E-2</v>
      </c>
      <c r="S668" s="50">
        <v>27.32</v>
      </c>
      <c r="T668" s="50">
        <v>808.01622222222238</v>
      </c>
    </row>
    <row r="669" spans="1:20" ht="15.75" x14ac:dyDescent="0.25">
      <c r="A669" s="45"/>
      <c r="B669" s="46"/>
      <c r="C669" s="47">
        <v>4</v>
      </c>
      <c r="D669" s="47">
        <v>4</v>
      </c>
      <c r="E669" s="48">
        <v>9</v>
      </c>
      <c r="F669" s="42">
        <v>5</v>
      </c>
      <c r="G669" s="42">
        <v>1</v>
      </c>
      <c r="H669" s="42">
        <v>139</v>
      </c>
      <c r="I669" s="42"/>
      <c r="J669" s="49" t="s">
        <v>1338</v>
      </c>
      <c r="K669" s="50">
        <v>561.66999999999996</v>
      </c>
      <c r="L669" s="50">
        <v>62.407777777777774</v>
      </c>
      <c r="M669" s="50">
        <v>74.889333333333326</v>
      </c>
      <c r="N669" s="50">
        <v>698.96711111111108</v>
      </c>
      <c r="O669" s="122">
        <v>0.03</v>
      </c>
      <c r="P669" s="50">
        <v>20.96</v>
      </c>
      <c r="Q669" s="50">
        <v>719.92711111111112</v>
      </c>
      <c r="R669" s="101">
        <v>3.5000000000000003E-2</v>
      </c>
      <c r="S669" s="50">
        <v>25.19</v>
      </c>
      <c r="T669" s="50">
        <v>745.11711111111117</v>
      </c>
    </row>
    <row r="670" spans="1:20" ht="15.75" x14ac:dyDescent="0.25">
      <c r="A670" s="45"/>
      <c r="B670" s="46"/>
      <c r="C670" s="47">
        <v>4</v>
      </c>
      <c r="D670" s="47">
        <v>4</v>
      </c>
      <c r="E670" s="48">
        <v>9</v>
      </c>
      <c r="F670" s="42">
        <v>5</v>
      </c>
      <c r="G670" s="42">
        <v>1</v>
      </c>
      <c r="H670" s="42">
        <v>141</v>
      </c>
      <c r="I670" s="42"/>
      <c r="J670" s="49" t="s">
        <v>1339</v>
      </c>
      <c r="K670" s="50">
        <v>1612.51</v>
      </c>
      <c r="L670" s="50">
        <v>179.16777777777779</v>
      </c>
      <c r="M670" s="50">
        <v>215.00133333333335</v>
      </c>
      <c r="N670" s="50">
        <v>2006.6791111111111</v>
      </c>
      <c r="O670" s="122">
        <v>0.03</v>
      </c>
      <c r="P670" s="50">
        <v>60.2</v>
      </c>
      <c r="Q670" s="50">
        <v>2066.8791111111109</v>
      </c>
      <c r="R670" s="101">
        <v>3.5000000000000003E-2</v>
      </c>
      <c r="S670" s="50">
        <v>72.34</v>
      </c>
      <c r="T670" s="50">
        <v>2139.219111111111</v>
      </c>
    </row>
    <row r="671" spans="1:20" ht="15.75" x14ac:dyDescent="0.25">
      <c r="A671" s="45"/>
      <c r="B671" s="46"/>
      <c r="C671" s="47">
        <v>4</v>
      </c>
      <c r="D671" s="47">
        <v>4</v>
      </c>
      <c r="E671" s="48">
        <v>9</v>
      </c>
      <c r="F671" s="42">
        <v>5</v>
      </c>
      <c r="G671" s="42"/>
      <c r="H671" s="42">
        <v>142</v>
      </c>
      <c r="I671" s="42"/>
      <c r="J671" s="49" t="s">
        <v>1340</v>
      </c>
      <c r="K671" s="50">
        <v>325.19</v>
      </c>
      <c r="L671" s="50">
        <v>36.132222222222218</v>
      </c>
      <c r="M671" s="50">
        <v>43.358666666666664</v>
      </c>
      <c r="N671" s="50">
        <v>404.68088888888883</v>
      </c>
      <c r="O671" s="122">
        <v>0.03</v>
      </c>
      <c r="P671" s="50">
        <v>12.14</v>
      </c>
      <c r="Q671" s="50">
        <v>416.82088888888882</v>
      </c>
      <c r="R671" s="101">
        <v>3.5000000000000003E-2</v>
      </c>
      <c r="S671" s="50">
        <v>14.58</v>
      </c>
      <c r="T671" s="50">
        <v>431.4008888888888</v>
      </c>
    </row>
    <row r="672" spans="1:20" ht="15.75" x14ac:dyDescent="0.25">
      <c r="A672" s="45"/>
      <c r="B672" s="46"/>
      <c r="C672" s="47">
        <v>4</v>
      </c>
      <c r="D672" s="47">
        <v>4</v>
      </c>
      <c r="E672" s="48">
        <v>9</v>
      </c>
      <c r="F672" s="42">
        <v>5</v>
      </c>
      <c r="G672" s="42">
        <v>1</v>
      </c>
      <c r="H672" s="42">
        <v>143</v>
      </c>
      <c r="I672" s="42"/>
      <c r="J672" s="49" t="s">
        <v>1341</v>
      </c>
      <c r="K672" s="50">
        <v>3187.16</v>
      </c>
      <c r="L672" s="50">
        <v>354.12888888888887</v>
      </c>
      <c r="M672" s="50">
        <v>424.9546666666667</v>
      </c>
      <c r="N672" s="50">
        <v>3966.2435555555553</v>
      </c>
      <c r="O672" s="122">
        <v>0.03</v>
      </c>
      <c r="P672" s="50">
        <v>118.98</v>
      </c>
      <c r="Q672" s="50">
        <v>4085.2235555555553</v>
      </c>
      <c r="R672" s="101">
        <v>3.5000000000000003E-2</v>
      </c>
      <c r="S672" s="50">
        <v>142.97999999999999</v>
      </c>
      <c r="T672" s="50">
        <v>4228.2035555555549</v>
      </c>
    </row>
    <row r="673" spans="1:20" ht="15.75" x14ac:dyDescent="0.25">
      <c r="A673" s="45"/>
      <c r="B673" s="46"/>
      <c r="C673" s="47">
        <v>4</v>
      </c>
      <c r="D673" s="47">
        <v>4</v>
      </c>
      <c r="E673" s="48">
        <v>9</v>
      </c>
      <c r="F673" s="42">
        <v>5</v>
      </c>
      <c r="G673" s="42">
        <v>1</v>
      </c>
      <c r="H673" s="42">
        <v>144</v>
      </c>
      <c r="I673" s="42"/>
      <c r="J673" s="49" t="s">
        <v>1342</v>
      </c>
      <c r="K673" s="50">
        <v>357.09</v>
      </c>
      <c r="L673" s="50">
        <v>39.676666666666662</v>
      </c>
      <c r="M673" s="50">
        <v>47.611999999999995</v>
      </c>
      <c r="N673" s="50">
        <v>444.37866666666662</v>
      </c>
      <c r="O673" s="122">
        <v>0.03</v>
      </c>
      <c r="P673" s="50">
        <v>13.33</v>
      </c>
      <c r="Q673" s="50">
        <v>457.7086666666666</v>
      </c>
      <c r="R673" s="101">
        <v>3.5000000000000003E-2</v>
      </c>
      <c r="S673" s="50">
        <v>16.010000000000002</v>
      </c>
      <c r="T673" s="50">
        <v>473.71866666666659</v>
      </c>
    </row>
    <row r="674" spans="1:20" ht="15.75" x14ac:dyDescent="0.25">
      <c r="A674" s="45"/>
      <c r="B674" s="46"/>
      <c r="C674" s="47">
        <v>4</v>
      </c>
      <c r="D674" s="47">
        <v>4</v>
      </c>
      <c r="E674" s="48">
        <v>9</v>
      </c>
      <c r="F674" s="42">
        <v>5</v>
      </c>
      <c r="G674" s="42">
        <v>1</v>
      </c>
      <c r="H674" s="42">
        <v>145</v>
      </c>
      <c r="I674" s="42"/>
      <c r="J674" s="49" t="s">
        <v>1343</v>
      </c>
      <c r="K674" s="50">
        <v>205.95</v>
      </c>
      <c r="L674" s="50">
        <v>22.883333333333329</v>
      </c>
      <c r="M674" s="50">
        <v>27.459999999999997</v>
      </c>
      <c r="N674" s="50">
        <v>256.29333333333329</v>
      </c>
      <c r="O674" s="122">
        <v>0.03</v>
      </c>
      <c r="P674" s="50">
        <v>7.68</v>
      </c>
      <c r="Q674" s="50">
        <v>263.9733333333333</v>
      </c>
      <c r="R674" s="101">
        <v>3.5000000000000003E-2</v>
      </c>
      <c r="S674" s="50">
        <v>9.23</v>
      </c>
      <c r="T674" s="50">
        <v>273.20333333333332</v>
      </c>
    </row>
    <row r="675" spans="1:20" ht="27.75" customHeight="1" x14ac:dyDescent="0.25">
      <c r="A675" s="136" t="s">
        <v>517</v>
      </c>
      <c r="B675" s="124">
        <v>1</v>
      </c>
      <c r="C675" s="125">
        <v>4</v>
      </c>
      <c r="D675" s="125">
        <v>4</v>
      </c>
      <c r="E675" s="126">
        <v>10</v>
      </c>
      <c r="F675" s="127"/>
      <c r="G675" s="131"/>
      <c r="H675" s="131"/>
      <c r="I675" s="131"/>
      <c r="J675" s="147" t="s">
        <v>518</v>
      </c>
      <c r="K675" s="144">
        <v>56817.02</v>
      </c>
      <c r="L675" s="144">
        <v>0</v>
      </c>
      <c r="M675" s="144">
        <v>16908.03</v>
      </c>
      <c r="N675" s="144">
        <v>73725.049999999988</v>
      </c>
      <c r="O675" s="137"/>
      <c r="P675" s="144">
        <v>2211.7399999999998</v>
      </c>
      <c r="Q675" s="144">
        <v>75936.789999999994</v>
      </c>
      <c r="R675" s="137"/>
      <c r="S675" s="144">
        <v>2657.77</v>
      </c>
      <c r="T675" s="144">
        <v>78594.559999999998</v>
      </c>
    </row>
    <row r="676" spans="1:20" ht="27.75" customHeight="1" x14ac:dyDescent="0.25">
      <c r="A676" s="54">
        <v>1</v>
      </c>
      <c r="B676" s="39">
        <v>1</v>
      </c>
      <c r="C676" s="40">
        <v>4</v>
      </c>
      <c r="D676" s="40">
        <v>4</v>
      </c>
      <c r="E676" s="41">
        <v>10</v>
      </c>
      <c r="F676" s="55">
        <v>1</v>
      </c>
      <c r="G676" s="42"/>
      <c r="H676" s="42"/>
      <c r="I676" s="42"/>
      <c r="J676" s="57" t="s">
        <v>519</v>
      </c>
      <c r="K676" s="72">
        <v>56817.02</v>
      </c>
      <c r="L676" s="72">
        <v>0</v>
      </c>
      <c r="M676" s="72">
        <v>16908.03</v>
      </c>
      <c r="N676" s="72">
        <v>73725.049999999988</v>
      </c>
      <c r="O676" s="104"/>
      <c r="P676" s="72">
        <v>2211.7399999999998</v>
      </c>
      <c r="Q676" s="72">
        <v>75936.789999999994</v>
      </c>
      <c r="R676" s="104"/>
      <c r="S676" s="72">
        <v>2657.77</v>
      </c>
      <c r="T676" s="72">
        <v>78594.559999999998</v>
      </c>
    </row>
    <row r="677" spans="1:20" ht="15.75" x14ac:dyDescent="0.25">
      <c r="A677" s="45"/>
      <c r="B677" s="39">
        <v>1</v>
      </c>
      <c r="C677" s="40">
        <v>4</v>
      </c>
      <c r="D677" s="40">
        <v>4</v>
      </c>
      <c r="E677" s="41">
        <v>10</v>
      </c>
      <c r="F677" s="55">
        <v>1</v>
      </c>
      <c r="G677" s="55">
        <v>1</v>
      </c>
      <c r="H677" s="42"/>
      <c r="I677" s="42"/>
      <c r="J677" s="43" t="s">
        <v>520</v>
      </c>
      <c r="K677" s="72">
        <v>22571.35</v>
      </c>
      <c r="L677" s="72">
        <v>0</v>
      </c>
      <c r="M677" s="72">
        <v>5492.8099999999995</v>
      </c>
      <c r="N677" s="72">
        <v>28064.159999999996</v>
      </c>
      <c r="O677" s="104"/>
      <c r="P677" s="72">
        <v>841.92</v>
      </c>
      <c r="Q677" s="72">
        <v>28906.079999999998</v>
      </c>
      <c r="R677" s="104"/>
      <c r="S677" s="72">
        <v>1011.7</v>
      </c>
      <c r="T677" s="72">
        <v>29917.78</v>
      </c>
    </row>
    <row r="678" spans="1:20" ht="15.75" x14ac:dyDescent="0.25">
      <c r="A678" s="45"/>
      <c r="B678" s="46">
        <v>1</v>
      </c>
      <c r="C678" s="47">
        <v>4</v>
      </c>
      <c r="D678" s="47">
        <v>4</v>
      </c>
      <c r="E678" s="48">
        <v>10</v>
      </c>
      <c r="F678" s="42">
        <v>1</v>
      </c>
      <c r="G678" s="42">
        <v>1</v>
      </c>
      <c r="H678" s="42">
        <v>1</v>
      </c>
      <c r="I678" s="42"/>
      <c r="J678" s="49" t="s">
        <v>521</v>
      </c>
      <c r="K678" s="50">
        <v>17378.62</v>
      </c>
      <c r="L678" s="50">
        <v>0</v>
      </c>
      <c r="M678" s="50">
        <v>2896.44</v>
      </c>
      <c r="N678" s="50">
        <v>20275.059999999998</v>
      </c>
      <c r="O678" s="122">
        <v>0.03</v>
      </c>
      <c r="P678" s="50">
        <v>608.25</v>
      </c>
      <c r="Q678" s="50">
        <v>20883.309999999998</v>
      </c>
      <c r="R678" s="101">
        <v>3.5000000000000003E-2</v>
      </c>
      <c r="S678" s="50">
        <v>730.91</v>
      </c>
      <c r="T678" s="50">
        <v>21614.219999999998</v>
      </c>
    </row>
    <row r="679" spans="1:20" ht="15.75" x14ac:dyDescent="0.25">
      <c r="A679" s="45"/>
      <c r="B679" s="46">
        <v>1</v>
      </c>
      <c r="C679" s="47">
        <v>4</v>
      </c>
      <c r="D679" s="47">
        <v>4</v>
      </c>
      <c r="E679" s="48">
        <v>10</v>
      </c>
      <c r="F679" s="42">
        <v>1</v>
      </c>
      <c r="G679" s="42">
        <v>1</v>
      </c>
      <c r="H679" s="42">
        <v>2</v>
      </c>
      <c r="I679" s="42"/>
      <c r="J679" s="49" t="s">
        <v>522</v>
      </c>
      <c r="K679" s="50">
        <v>0</v>
      </c>
      <c r="L679" s="50">
        <v>0</v>
      </c>
      <c r="M679" s="50">
        <v>0</v>
      </c>
      <c r="N679" s="50">
        <v>0</v>
      </c>
      <c r="O679" s="122">
        <v>0.03</v>
      </c>
      <c r="P679" s="50">
        <v>0</v>
      </c>
      <c r="Q679" s="50">
        <v>0</v>
      </c>
      <c r="R679" s="101">
        <v>3.5000000000000003E-2</v>
      </c>
      <c r="S679" s="50">
        <v>0</v>
      </c>
      <c r="T679" s="50">
        <v>0</v>
      </c>
    </row>
    <row r="680" spans="1:20" ht="15.75" x14ac:dyDescent="0.25">
      <c r="A680" s="45"/>
      <c r="B680" s="46">
        <v>1</v>
      </c>
      <c r="C680" s="47">
        <v>4</v>
      </c>
      <c r="D680" s="47">
        <v>4</v>
      </c>
      <c r="E680" s="48">
        <v>10</v>
      </c>
      <c r="F680" s="42">
        <v>1</v>
      </c>
      <c r="G680" s="42">
        <v>1</v>
      </c>
      <c r="H680" s="42">
        <v>3</v>
      </c>
      <c r="I680" s="42"/>
      <c r="J680" s="49" t="s">
        <v>523</v>
      </c>
      <c r="K680" s="50">
        <v>5192.7299999999996</v>
      </c>
      <c r="L680" s="50">
        <v>0</v>
      </c>
      <c r="M680" s="50">
        <v>2596.37</v>
      </c>
      <c r="N680" s="50">
        <v>7789.0999999999995</v>
      </c>
      <c r="O680" s="122">
        <v>0.03</v>
      </c>
      <c r="P680" s="50">
        <v>233.67</v>
      </c>
      <c r="Q680" s="50">
        <v>8022.7699999999995</v>
      </c>
      <c r="R680" s="101">
        <v>3.5000000000000003E-2</v>
      </c>
      <c r="S680" s="50">
        <v>280.79000000000002</v>
      </c>
      <c r="T680" s="50">
        <v>8303.56</v>
      </c>
    </row>
    <row r="681" spans="1:20" ht="44.25" customHeight="1" x14ac:dyDescent="0.25">
      <c r="A681" s="45"/>
      <c r="B681" s="39">
        <v>1</v>
      </c>
      <c r="C681" s="40">
        <v>4</v>
      </c>
      <c r="D681" s="40">
        <v>4</v>
      </c>
      <c r="E681" s="41">
        <v>10</v>
      </c>
      <c r="F681" s="55">
        <v>1</v>
      </c>
      <c r="G681" s="55">
        <v>2</v>
      </c>
      <c r="H681" s="42"/>
      <c r="I681" s="42"/>
      <c r="J681" s="57" t="s">
        <v>524</v>
      </c>
      <c r="K681" s="72">
        <v>23276.85</v>
      </c>
      <c r="L681" s="72">
        <v>0</v>
      </c>
      <c r="M681" s="72">
        <v>7758.95</v>
      </c>
      <c r="N681" s="72">
        <v>31035.8</v>
      </c>
      <c r="O681" s="104"/>
      <c r="P681" s="72">
        <v>931.07</v>
      </c>
      <c r="Q681" s="72">
        <v>31966.87</v>
      </c>
      <c r="R681" s="104"/>
      <c r="S681" s="72">
        <v>1118.8399999999999</v>
      </c>
      <c r="T681" s="72">
        <v>33085.71</v>
      </c>
    </row>
    <row r="682" spans="1:20" ht="15.75" x14ac:dyDescent="0.25">
      <c r="A682" s="45"/>
      <c r="B682" s="46">
        <v>1</v>
      </c>
      <c r="C682" s="47">
        <v>4</v>
      </c>
      <c r="D682" s="47">
        <v>4</v>
      </c>
      <c r="E682" s="48">
        <v>10</v>
      </c>
      <c r="F682" s="42">
        <v>1</v>
      </c>
      <c r="G682" s="42">
        <v>2</v>
      </c>
      <c r="H682" s="42">
        <v>1</v>
      </c>
      <c r="I682" s="42"/>
      <c r="J682" s="49" t="s">
        <v>525</v>
      </c>
      <c r="K682" s="50">
        <v>23276.85</v>
      </c>
      <c r="L682" s="50">
        <v>0</v>
      </c>
      <c r="M682" s="50">
        <v>7758.95</v>
      </c>
      <c r="N682" s="50">
        <v>31035.8</v>
      </c>
      <c r="O682" s="122">
        <v>0.03</v>
      </c>
      <c r="P682" s="50">
        <v>931.07</v>
      </c>
      <c r="Q682" s="50">
        <v>31966.87</v>
      </c>
      <c r="R682" s="101">
        <v>3.5000000000000003E-2</v>
      </c>
      <c r="S682" s="50">
        <v>1118.8399999999999</v>
      </c>
      <c r="T682" s="50">
        <v>33085.71</v>
      </c>
    </row>
    <row r="683" spans="1:20" ht="15.75" x14ac:dyDescent="0.25">
      <c r="A683" s="45"/>
      <c r="B683" s="46">
        <v>1</v>
      </c>
      <c r="C683" s="47">
        <v>4</v>
      </c>
      <c r="D683" s="47">
        <v>4</v>
      </c>
      <c r="E683" s="48">
        <v>10</v>
      </c>
      <c r="F683" s="42">
        <v>1</v>
      </c>
      <c r="G683" s="42">
        <v>2</v>
      </c>
      <c r="H683" s="42">
        <v>2</v>
      </c>
      <c r="I683" s="42"/>
      <c r="J683" s="49" t="s">
        <v>526</v>
      </c>
      <c r="K683" s="50">
        <v>0</v>
      </c>
      <c r="L683" s="50">
        <v>0</v>
      </c>
      <c r="M683" s="50">
        <v>0</v>
      </c>
      <c r="N683" s="50">
        <v>0</v>
      </c>
      <c r="O683" s="122">
        <v>0.03</v>
      </c>
      <c r="P683" s="50">
        <v>0</v>
      </c>
      <c r="Q683" s="50">
        <v>0</v>
      </c>
      <c r="R683" s="101">
        <v>3.5000000000000003E-2</v>
      </c>
      <c r="S683" s="50">
        <v>0</v>
      </c>
      <c r="T683" s="50">
        <v>0</v>
      </c>
    </row>
    <row r="684" spans="1:20" ht="15.75" x14ac:dyDescent="0.25">
      <c r="A684" s="45"/>
      <c r="B684" s="46">
        <v>1</v>
      </c>
      <c r="C684" s="47">
        <v>4</v>
      </c>
      <c r="D684" s="47">
        <v>4</v>
      </c>
      <c r="E684" s="48">
        <v>10</v>
      </c>
      <c r="F684" s="42">
        <v>1</v>
      </c>
      <c r="G684" s="42">
        <v>2</v>
      </c>
      <c r="H684" s="42">
        <v>3</v>
      </c>
      <c r="I684" s="42"/>
      <c r="J684" s="49" t="s">
        <v>527</v>
      </c>
      <c r="K684" s="50">
        <v>0</v>
      </c>
      <c r="L684" s="50">
        <v>0</v>
      </c>
      <c r="M684" s="50">
        <v>0</v>
      </c>
      <c r="N684" s="50">
        <v>0</v>
      </c>
      <c r="O684" s="122">
        <v>0.03</v>
      </c>
      <c r="P684" s="50">
        <v>0</v>
      </c>
      <c r="Q684" s="50">
        <v>0</v>
      </c>
      <c r="R684" s="101">
        <v>3.5000000000000003E-2</v>
      </c>
      <c r="S684" s="50">
        <v>0</v>
      </c>
      <c r="T684" s="50">
        <v>0</v>
      </c>
    </row>
    <row r="685" spans="1:20" ht="15.75" x14ac:dyDescent="0.25">
      <c r="A685" s="45"/>
      <c r="B685" s="39">
        <v>1</v>
      </c>
      <c r="C685" s="40">
        <v>4</v>
      </c>
      <c r="D685" s="40">
        <v>4</v>
      </c>
      <c r="E685" s="41">
        <v>10</v>
      </c>
      <c r="F685" s="55">
        <v>1</v>
      </c>
      <c r="G685" s="55">
        <v>3</v>
      </c>
      <c r="H685" s="42"/>
      <c r="I685" s="42"/>
      <c r="J685" s="43" t="s">
        <v>528</v>
      </c>
      <c r="K685" s="72">
        <v>10968.82</v>
      </c>
      <c r="L685" s="72">
        <v>0</v>
      </c>
      <c r="M685" s="72">
        <v>3656.27</v>
      </c>
      <c r="N685" s="72">
        <v>14625.09</v>
      </c>
      <c r="O685" s="104"/>
      <c r="P685" s="72">
        <v>438.75</v>
      </c>
      <c r="Q685" s="72">
        <v>15063.84</v>
      </c>
      <c r="R685" s="104"/>
      <c r="S685" s="72">
        <v>527.23</v>
      </c>
      <c r="T685" s="72">
        <v>15591.07</v>
      </c>
    </row>
    <row r="686" spans="1:20" ht="15.75" x14ac:dyDescent="0.25">
      <c r="A686" s="45"/>
      <c r="B686" s="46">
        <v>1</v>
      </c>
      <c r="C686" s="47">
        <v>4</v>
      </c>
      <c r="D686" s="47">
        <v>4</v>
      </c>
      <c r="E686" s="48">
        <v>10</v>
      </c>
      <c r="F686" s="42">
        <v>1</v>
      </c>
      <c r="G686" s="42">
        <v>3</v>
      </c>
      <c r="H686" s="42">
        <v>1</v>
      </c>
      <c r="I686" s="42"/>
      <c r="J686" s="49" t="s">
        <v>521</v>
      </c>
      <c r="K686" s="50">
        <v>10968.82</v>
      </c>
      <c r="L686" s="50">
        <v>0</v>
      </c>
      <c r="M686" s="50">
        <v>3656.27</v>
      </c>
      <c r="N686" s="50">
        <v>14625.09</v>
      </c>
      <c r="O686" s="122">
        <v>0.03</v>
      </c>
      <c r="P686" s="50">
        <v>438.75</v>
      </c>
      <c r="Q686" s="50">
        <v>15063.84</v>
      </c>
      <c r="R686" s="101">
        <v>3.5000000000000003E-2</v>
      </c>
      <c r="S686" s="50">
        <v>527.23</v>
      </c>
      <c r="T686" s="50">
        <v>15591.07</v>
      </c>
    </row>
    <row r="687" spans="1:20" ht="15.75" x14ac:dyDescent="0.25">
      <c r="A687" s="45"/>
      <c r="B687" s="46">
        <v>1</v>
      </c>
      <c r="C687" s="47">
        <v>4</v>
      </c>
      <c r="D687" s="47">
        <v>4</v>
      </c>
      <c r="E687" s="48">
        <v>10</v>
      </c>
      <c r="F687" s="42">
        <v>1</v>
      </c>
      <c r="G687" s="42">
        <v>3</v>
      </c>
      <c r="H687" s="42">
        <v>2</v>
      </c>
      <c r="I687" s="42"/>
      <c r="J687" s="49" t="s">
        <v>522</v>
      </c>
      <c r="K687" s="50">
        <v>0</v>
      </c>
      <c r="L687" s="50">
        <v>0</v>
      </c>
      <c r="M687" s="50">
        <v>0</v>
      </c>
      <c r="N687" s="50">
        <v>0</v>
      </c>
      <c r="O687" s="122">
        <v>0.03</v>
      </c>
      <c r="P687" s="50">
        <v>0</v>
      </c>
      <c r="Q687" s="50">
        <v>0</v>
      </c>
      <c r="R687" s="101">
        <v>3.5000000000000003E-2</v>
      </c>
      <c r="S687" s="50">
        <v>0</v>
      </c>
      <c r="T687" s="50">
        <v>0</v>
      </c>
    </row>
    <row r="688" spans="1:20" ht="15.75" x14ac:dyDescent="0.25">
      <c r="A688" s="45"/>
      <c r="B688" s="46">
        <v>1</v>
      </c>
      <c r="C688" s="47">
        <v>4</v>
      </c>
      <c r="D688" s="47">
        <v>4</v>
      </c>
      <c r="E688" s="48">
        <v>10</v>
      </c>
      <c r="F688" s="42">
        <v>1</v>
      </c>
      <c r="G688" s="42">
        <v>3</v>
      </c>
      <c r="H688" s="42">
        <v>3</v>
      </c>
      <c r="I688" s="42"/>
      <c r="J688" s="49" t="s">
        <v>529</v>
      </c>
      <c r="K688" s="50">
        <v>0</v>
      </c>
      <c r="L688" s="50">
        <v>0</v>
      </c>
      <c r="M688" s="50">
        <v>0</v>
      </c>
      <c r="N688" s="50">
        <v>0</v>
      </c>
      <c r="O688" s="122">
        <v>0.03</v>
      </c>
      <c r="P688" s="50">
        <v>0</v>
      </c>
      <c r="Q688" s="50">
        <v>0</v>
      </c>
      <c r="R688" s="101">
        <v>3.5000000000000003E-2</v>
      </c>
      <c r="S688" s="50">
        <v>0</v>
      </c>
      <c r="T688" s="50">
        <v>0</v>
      </c>
    </row>
    <row r="689" spans="1:20" ht="25.5" x14ac:dyDescent="0.25">
      <c r="A689" s="45"/>
      <c r="B689" s="39">
        <v>1</v>
      </c>
      <c r="C689" s="40">
        <v>4</v>
      </c>
      <c r="D689" s="40">
        <v>4</v>
      </c>
      <c r="E689" s="41">
        <v>10</v>
      </c>
      <c r="F689" s="55">
        <v>1</v>
      </c>
      <c r="G689" s="55">
        <v>4</v>
      </c>
      <c r="H689" s="42"/>
      <c r="I689" s="42"/>
      <c r="J689" s="57" t="s">
        <v>530</v>
      </c>
      <c r="K689" s="72">
        <v>0</v>
      </c>
      <c r="L689" s="72">
        <v>0</v>
      </c>
      <c r="M689" s="72">
        <v>0</v>
      </c>
      <c r="N689" s="72">
        <v>0</v>
      </c>
      <c r="O689" s="122">
        <v>0.03</v>
      </c>
      <c r="P689" s="86">
        <v>0</v>
      </c>
      <c r="Q689" s="72">
        <v>0</v>
      </c>
      <c r="R689" s="101">
        <v>3.5000000000000003E-2</v>
      </c>
      <c r="S689" s="86">
        <v>0</v>
      </c>
      <c r="T689" s="72">
        <v>0</v>
      </c>
    </row>
    <row r="690" spans="1:20" ht="25.5" x14ac:dyDescent="0.25">
      <c r="A690" s="45"/>
      <c r="B690" s="39">
        <v>1</v>
      </c>
      <c r="C690" s="40">
        <v>4</v>
      </c>
      <c r="D690" s="40">
        <v>4</v>
      </c>
      <c r="E690" s="41">
        <v>10</v>
      </c>
      <c r="F690" s="55">
        <v>1</v>
      </c>
      <c r="G690" s="55">
        <v>5</v>
      </c>
      <c r="H690" s="42"/>
      <c r="I690" s="42"/>
      <c r="J690" s="57" t="s">
        <v>531</v>
      </c>
      <c r="K690" s="72">
        <v>0</v>
      </c>
      <c r="L690" s="72">
        <v>0</v>
      </c>
      <c r="M690" s="72">
        <v>0</v>
      </c>
      <c r="N690" s="72">
        <v>0</v>
      </c>
      <c r="O690" s="122">
        <v>0.03</v>
      </c>
      <c r="P690" s="86">
        <v>0</v>
      </c>
      <c r="Q690" s="72">
        <v>0</v>
      </c>
      <c r="R690" s="101">
        <v>3.5000000000000003E-2</v>
      </c>
      <c r="S690" s="86">
        <v>0</v>
      </c>
      <c r="T690" s="72">
        <v>0</v>
      </c>
    </row>
    <row r="691" spans="1:20" ht="15.75" x14ac:dyDescent="0.25">
      <c r="A691" s="54">
        <v>2</v>
      </c>
      <c r="B691" s="39">
        <v>1</v>
      </c>
      <c r="C691" s="40">
        <v>4</v>
      </c>
      <c r="D691" s="40">
        <v>4</v>
      </c>
      <c r="E691" s="41">
        <v>10</v>
      </c>
      <c r="F691" s="55">
        <v>2</v>
      </c>
      <c r="G691" s="42"/>
      <c r="H691" s="42"/>
      <c r="I691" s="42"/>
      <c r="J691" s="43" t="s">
        <v>532</v>
      </c>
      <c r="K691" s="72">
        <v>0</v>
      </c>
      <c r="L691" s="72">
        <v>0</v>
      </c>
      <c r="M691" s="72">
        <v>0</v>
      </c>
      <c r="N691" s="72">
        <v>0</v>
      </c>
      <c r="O691" s="104"/>
      <c r="P691" s="72">
        <v>0</v>
      </c>
      <c r="Q691" s="72">
        <v>0</v>
      </c>
      <c r="R691" s="101">
        <v>3.5000000000000003E-2</v>
      </c>
      <c r="S691" s="72">
        <v>0</v>
      </c>
      <c r="T691" s="72">
        <v>0</v>
      </c>
    </row>
    <row r="692" spans="1:20" ht="15.75" x14ac:dyDescent="0.25">
      <c r="A692" s="45"/>
      <c r="B692" s="46">
        <v>1</v>
      </c>
      <c r="C692" s="47">
        <v>4</v>
      </c>
      <c r="D692" s="47">
        <v>4</v>
      </c>
      <c r="E692" s="48">
        <v>10</v>
      </c>
      <c r="F692" s="42">
        <v>2</v>
      </c>
      <c r="G692" s="42">
        <v>1</v>
      </c>
      <c r="H692" s="42"/>
      <c r="I692" s="42"/>
      <c r="J692" s="49" t="s">
        <v>533</v>
      </c>
      <c r="K692" s="50">
        <v>0</v>
      </c>
      <c r="L692" s="50">
        <v>0</v>
      </c>
      <c r="M692" s="50">
        <v>0</v>
      </c>
      <c r="N692" s="50">
        <v>0</v>
      </c>
      <c r="O692" s="122">
        <v>0.03</v>
      </c>
      <c r="P692" s="50">
        <v>0</v>
      </c>
      <c r="Q692" s="50">
        <v>0</v>
      </c>
      <c r="R692" s="101">
        <v>3.5000000000000003E-2</v>
      </c>
      <c r="S692" s="50">
        <v>0</v>
      </c>
      <c r="T692" s="50">
        <v>0</v>
      </c>
    </row>
    <row r="693" spans="1:20" ht="15.75" x14ac:dyDescent="0.25">
      <c r="A693" s="45"/>
      <c r="B693" s="46">
        <v>1</v>
      </c>
      <c r="C693" s="47">
        <v>4</v>
      </c>
      <c r="D693" s="47">
        <v>4</v>
      </c>
      <c r="E693" s="48">
        <v>10</v>
      </c>
      <c r="F693" s="42">
        <v>2</v>
      </c>
      <c r="G693" s="42">
        <v>2</v>
      </c>
      <c r="H693" s="42"/>
      <c r="I693" s="42"/>
      <c r="J693" s="49" t="s">
        <v>534</v>
      </c>
      <c r="K693" s="50">
        <v>0</v>
      </c>
      <c r="L693" s="50">
        <v>0</v>
      </c>
      <c r="M693" s="50">
        <v>0</v>
      </c>
      <c r="N693" s="50">
        <v>0</v>
      </c>
      <c r="O693" s="122">
        <v>0.03</v>
      </c>
      <c r="P693" s="50">
        <v>0</v>
      </c>
      <c r="Q693" s="50">
        <v>0</v>
      </c>
      <c r="R693" s="101">
        <v>3.5000000000000003E-2</v>
      </c>
      <c r="S693" s="50">
        <v>0</v>
      </c>
      <c r="T693" s="50">
        <v>0</v>
      </c>
    </row>
    <row r="694" spans="1:20" ht="15.75" x14ac:dyDescent="0.25">
      <c r="A694" s="54">
        <v>3</v>
      </c>
      <c r="B694" s="39">
        <v>1</v>
      </c>
      <c r="C694" s="40">
        <v>4</v>
      </c>
      <c r="D694" s="40">
        <v>4</v>
      </c>
      <c r="E694" s="41">
        <v>10</v>
      </c>
      <c r="F694" s="55">
        <v>3</v>
      </c>
      <c r="G694" s="42"/>
      <c r="H694" s="42"/>
      <c r="I694" s="42"/>
      <c r="J694" s="43" t="s">
        <v>535</v>
      </c>
      <c r="K694" s="72">
        <v>0</v>
      </c>
      <c r="L694" s="72">
        <v>0</v>
      </c>
      <c r="M694" s="72">
        <v>0</v>
      </c>
      <c r="N694" s="72">
        <v>0</v>
      </c>
      <c r="O694" s="104"/>
      <c r="P694" s="72">
        <v>0</v>
      </c>
      <c r="Q694" s="72">
        <v>0</v>
      </c>
      <c r="R694" s="104"/>
      <c r="S694" s="72">
        <v>0</v>
      </c>
      <c r="T694" s="72">
        <v>0</v>
      </c>
    </row>
    <row r="695" spans="1:20" ht="15.75" x14ac:dyDescent="0.25">
      <c r="A695" s="45"/>
      <c r="B695" s="39">
        <v>1</v>
      </c>
      <c r="C695" s="40">
        <v>4</v>
      </c>
      <c r="D695" s="40">
        <v>4</v>
      </c>
      <c r="E695" s="41">
        <v>10</v>
      </c>
      <c r="F695" s="55">
        <v>3</v>
      </c>
      <c r="G695" s="55">
        <v>1</v>
      </c>
      <c r="H695" s="42"/>
      <c r="I695" s="42"/>
      <c r="J695" s="43" t="s">
        <v>536</v>
      </c>
      <c r="K695" s="72">
        <v>0</v>
      </c>
      <c r="L695" s="72">
        <v>0</v>
      </c>
      <c r="M695" s="72">
        <v>0</v>
      </c>
      <c r="N695" s="72">
        <v>0</v>
      </c>
      <c r="O695" s="104"/>
      <c r="P695" s="72">
        <v>0</v>
      </c>
      <c r="Q695" s="72">
        <v>0</v>
      </c>
      <c r="R695" s="104"/>
      <c r="S695" s="72">
        <v>0</v>
      </c>
      <c r="T695" s="72">
        <v>0</v>
      </c>
    </row>
    <row r="696" spans="1:20" ht="15.75" x14ac:dyDescent="0.25">
      <c r="A696" s="45"/>
      <c r="B696" s="46">
        <v>1</v>
      </c>
      <c r="C696" s="47">
        <v>4</v>
      </c>
      <c r="D696" s="47">
        <v>4</v>
      </c>
      <c r="E696" s="48">
        <v>10</v>
      </c>
      <c r="F696" s="42">
        <v>3</v>
      </c>
      <c r="G696" s="42">
        <v>1</v>
      </c>
      <c r="H696" s="42">
        <v>1</v>
      </c>
      <c r="I696" s="42"/>
      <c r="J696" s="49" t="s">
        <v>537</v>
      </c>
      <c r="K696" s="50">
        <v>0</v>
      </c>
      <c r="L696" s="50">
        <v>0</v>
      </c>
      <c r="M696" s="50">
        <v>0</v>
      </c>
      <c r="N696" s="50">
        <v>0</v>
      </c>
      <c r="O696" s="122">
        <v>0.03</v>
      </c>
      <c r="P696" s="50">
        <v>0</v>
      </c>
      <c r="Q696" s="50">
        <v>0</v>
      </c>
      <c r="R696" s="101">
        <v>3.5000000000000003E-2</v>
      </c>
      <c r="S696" s="50">
        <v>0</v>
      </c>
      <c r="T696" s="50">
        <v>0</v>
      </c>
    </row>
    <row r="697" spans="1:20" ht="15.75" x14ac:dyDescent="0.25">
      <c r="A697" s="45"/>
      <c r="B697" s="46">
        <v>1</v>
      </c>
      <c r="C697" s="47">
        <v>4</v>
      </c>
      <c r="D697" s="47">
        <v>4</v>
      </c>
      <c r="E697" s="48">
        <v>10</v>
      </c>
      <c r="F697" s="42">
        <v>3</v>
      </c>
      <c r="G697" s="42">
        <v>1</v>
      </c>
      <c r="H697" s="42">
        <v>2</v>
      </c>
      <c r="I697" s="42"/>
      <c r="J697" s="49" t="s">
        <v>538</v>
      </c>
      <c r="K697" s="50">
        <v>0</v>
      </c>
      <c r="L697" s="50">
        <v>0</v>
      </c>
      <c r="M697" s="50">
        <v>0</v>
      </c>
      <c r="N697" s="50">
        <v>0</v>
      </c>
      <c r="O697" s="122">
        <v>0.03</v>
      </c>
      <c r="P697" s="50">
        <v>0</v>
      </c>
      <c r="Q697" s="50">
        <v>0</v>
      </c>
      <c r="R697" s="101">
        <v>3.5000000000000003E-2</v>
      </c>
      <c r="S697" s="50">
        <v>0</v>
      </c>
      <c r="T697" s="50">
        <v>0</v>
      </c>
    </row>
    <row r="698" spans="1:20" ht="15.75" x14ac:dyDescent="0.25">
      <c r="A698" s="45"/>
      <c r="B698" s="39">
        <v>1</v>
      </c>
      <c r="C698" s="40">
        <v>4</v>
      </c>
      <c r="D698" s="40">
        <v>4</v>
      </c>
      <c r="E698" s="41">
        <v>10</v>
      </c>
      <c r="F698" s="55">
        <v>3</v>
      </c>
      <c r="G698" s="55">
        <v>2</v>
      </c>
      <c r="H698" s="42"/>
      <c r="I698" s="42"/>
      <c r="J698" s="43" t="s">
        <v>539</v>
      </c>
      <c r="K698" s="72">
        <v>0</v>
      </c>
      <c r="L698" s="72">
        <v>0</v>
      </c>
      <c r="M698" s="72">
        <v>0</v>
      </c>
      <c r="N698" s="72">
        <v>0</v>
      </c>
      <c r="O698" s="104"/>
      <c r="P698" s="72">
        <v>0</v>
      </c>
      <c r="Q698" s="72">
        <v>0</v>
      </c>
      <c r="R698" s="104"/>
      <c r="S698" s="72">
        <v>0</v>
      </c>
      <c r="T698" s="72">
        <v>0</v>
      </c>
    </row>
    <row r="699" spans="1:20" ht="15.75" x14ac:dyDescent="0.25">
      <c r="A699" s="45"/>
      <c r="B699" s="46">
        <v>1</v>
      </c>
      <c r="C699" s="47">
        <v>4</v>
      </c>
      <c r="D699" s="47">
        <v>4</v>
      </c>
      <c r="E699" s="48">
        <v>10</v>
      </c>
      <c r="F699" s="42">
        <v>3</v>
      </c>
      <c r="G699" s="42">
        <v>2</v>
      </c>
      <c r="H699" s="42">
        <v>1</v>
      </c>
      <c r="I699" s="42"/>
      <c r="J699" s="49" t="s">
        <v>537</v>
      </c>
      <c r="K699" s="50">
        <v>0</v>
      </c>
      <c r="L699" s="50">
        <v>0</v>
      </c>
      <c r="M699" s="50">
        <v>0</v>
      </c>
      <c r="N699" s="50">
        <v>0</v>
      </c>
      <c r="O699" s="122">
        <v>0.03</v>
      </c>
      <c r="P699" s="50">
        <v>0</v>
      </c>
      <c r="Q699" s="50">
        <v>0</v>
      </c>
      <c r="R699" s="101">
        <v>3.5000000000000003E-2</v>
      </c>
      <c r="S699" s="50">
        <v>0</v>
      </c>
      <c r="T699" s="50">
        <v>0</v>
      </c>
    </row>
    <row r="700" spans="1:20" ht="15.75" x14ac:dyDescent="0.25">
      <c r="A700" s="45"/>
      <c r="B700" s="46">
        <v>1</v>
      </c>
      <c r="C700" s="47">
        <v>4</v>
      </c>
      <c r="D700" s="47">
        <v>4</v>
      </c>
      <c r="E700" s="48">
        <v>10</v>
      </c>
      <c r="F700" s="42">
        <v>3</v>
      </c>
      <c r="G700" s="42">
        <v>2</v>
      </c>
      <c r="H700" s="42">
        <v>2</v>
      </c>
      <c r="I700" s="42"/>
      <c r="J700" s="49" t="s">
        <v>538</v>
      </c>
      <c r="K700" s="50">
        <v>0</v>
      </c>
      <c r="L700" s="50">
        <v>0</v>
      </c>
      <c r="M700" s="50">
        <v>0</v>
      </c>
      <c r="N700" s="50">
        <v>0</v>
      </c>
      <c r="O700" s="122">
        <v>0.03</v>
      </c>
      <c r="P700" s="50">
        <v>0</v>
      </c>
      <c r="Q700" s="50">
        <v>0</v>
      </c>
      <c r="R700" s="101">
        <v>3.5000000000000003E-2</v>
      </c>
      <c r="S700" s="50">
        <v>0</v>
      </c>
      <c r="T700" s="50">
        <v>0</v>
      </c>
    </row>
    <row r="701" spans="1:20" ht="15.75" x14ac:dyDescent="0.25">
      <c r="A701" s="123" t="s">
        <v>540</v>
      </c>
      <c r="B701" s="124">
        <v>1</v>
      </c>
      <c r="C701" s="125">
        <v>4</v>
      </c>
      <c r="D701" s="125">
        <v>4</v>
      </c>
      <c r="E701" s="126">
        <v>11</v>
      </c>
      <c r="F701" s="131"/>
      <c r="G701" s="131"/>
      <c r="H701" s="131"/>
      <c r="I701" s="131"/>
      <c r="J701" s="128" t="s">
        <v>541</v>
      </c>
      <c r="K701" s="144">
        <v>26839.45</v>
      </c>
      <c r="L701" s="144">
        <v>8946.48</v>
      </c>
      <c r="M701" s="144">
        <v>17892.97</v>
      </c>
      <c r="N701" s="144">
        <v>53678.9</v>
      </c>
      <c r="O701" s="137"/>
      <c r="P701" s="144">
        <v>1610.36</v>
      </c>
      <c r="Q701" s="144">
        <v>55289.26</v>
      </c>
      <c r="R701" s="137"/>
      <c r="S701" s="144">
        <v>1935.12</v>
      </c>
      <c r="T701" s="144">
        <v>57224.380000000005</v>
      </c>
    </row>
    <row r="702" spans="1:20" ht="15.75" x14ac:dyDescent="0.25">
      <c r="A702" s="45">
        <v>1</v>
      </c>
      <c r="B702" s="46">
        <v>1</v>
      </c>
      <c r="C702" s="47">
        <v>4</v>
      </c>
      <c r="D702" s="47">
        <v>4</v>
      </c>
      <c r="E702" s="48">
        <v>11</v>
      </c>
      <c r="F702" s="42">
        <v>1</v>
      </c>
      <c r="G702" s="42"/>
      <c r="H702" s="42"/>
      <c r="I702" s="42"/>
      <c r="J702" s="49" t="s">
        <v>542</v>
      </c>
      <c r="K702" s="50">
        <v>26839.45</v>
      </c>
      <c r="L702" s="50">
        <v>8946.48</v>
      </c>
      <c r="M702" s="50">
        <v>17892.97</v>
      </c>
      <c r="N702" s="50">
        <v>53678.9</v>
      </c>
      <c r="O702" s="122">
        <v>0.03</v>
      </c>
      <c r="P702" s="50">
        <v>1610.36</v>
      </c>
      <c r="Q702" s="50">
        <v>55289.26</v>
      </c>
      <c r="R702" s="101">
        <v>3.5000000000000003E-2</v>
      </c>
      <c r="S702" s="50">
        <v>1935.12</v>
      </c>
      <c r="T702" s="50">
        <v>57224.380000000005</v>
      </c>
    </row>
    <row r="703" spans="1:20" ht="15.75" x14ac:dyDescent="0.25">
      <c r="A703" s="123" t="s">
        <v>543</v>
      </c>
      <c r="B703" s="124">
        <v>1</v>
      </c>
      <c r="C703" s="125">
        <v>4</v>
      </c>
      <c r="D703" s="125">
        <v>4</v>
      </c>
      <c r="E703" s="126">
        <v>12</v>
      </c>
      <c r="F703" s="131"/>
      <c r="G703" s="131"/>
      <c r="H703" s="131"/>
      <c r="I703" s="131"/>
      <c r="J703" s="128" t="s">
        <v>544</v>
      </c>
      <c r="K703" s="144">
        <v>0</v>
      </c>
      <c r="L703" s="144">
        <v>0</v>
      </c>
      <c r="M703" s="144">
        <v>0</v>
      </c>
      <c r="N703" s="144">
        <v>0</v>
      </c>
      <c r="O703" s="137"/>
      <c r="P703" s="144">
        <v>0</v>
      </c>
      <c r="Q703" s="144">
        <v>0</v>
      </c>
      <c r="R703" s="137"/>
      <c r="S703" s="144">
        <v>0</v>
      </c>
      <c r="T703" s="144">
        <v>0</v>
      </c>
    </row>
    <row r="704" spans="1:20" ht="15.75" x14ac:dyDescent="0.25">
      <c r="A704" s="45">
        <v>1</v>
      </c>
      <c r="B704" s="46">
        <v>1</v>
      </c>
      <c r="C704" s="47">
        <v>4</v>
      </c>
      <c r="D704" s="47">
        <v>4</v>
      </c>
      <c r="E704" s="48">
        <v>12</v>
      </c>
      <c r="F704" s="42">
        <v>1</v>
      </c>
      <c r="G704" s="42"/>
      <c r="H704" s="42"/>
      <c r="I704" s="42"/>
      <c r="J704" s="49" t="s">
        <v>545</v>
      </c>
      <c r="K704" s="50">
        <v>0</v>
      </c>
      <c r="L704" s="50">
        <v>0</v>
      </c>
      <c r="M704" s="50">
        <v>0</v>
      </c>
      <c r="N704" s="50">
        <v>0</v>
      </c>
      <c r="O704" s="122">
        <v>0.03</v>
      </c>
      <c r="P704" s="50">
        <v>0</v>
      </c>
      <c r="Q704" s="50">
        <v>0</v>
      </c>
      <c r="R704" s="101">
        <v>3.5000000000000003E-2</v>
      </c>
      <c r="S704" s="50">
        <v>0</v>
      </c>
      <c r="T704" s="50">
        <v>0</v>
      </c>
    </row>
    <row r="705" spans="1:20" ht="15.75" x14ac:dyDescent="0.25">
      <c r="A705" s="45">
        <v>2</v>
      </c>
      <c r="B705" s="46">
        <v>1</v>
      </c>
      <c r="C705" s="47">
        <v>4</v>
      </c>
      <c r="D705" s="47">
        <v>4</v>
      </c>
      <c r="E705" s="48">
        <v>12</v>
      </c>
      <c r="F705" s="42">
        <v>2</v>
      </c>
      <c r="G705" s="42"/>
      <c r="H705" s="42"/>
      <c r="I705" s="42"/>
      <c r="J705" s="49" t="s">
        <v>546</v>
      </c>
      <c r="K705" s="50">
        <v>0</v>
      </c>
      <c r="L705" s="50">
        <v>0</v>
      </c>
      <c r="M705" s="50">
        <v>0</v>
      </c>
      <c r="N705" s="50">
        <v>0</v>
      </c>
      <c r="O705" s="122">
        <v>0.03</v>
      </c>
      <c r="P705" s="50">
        <v>0</v>
      </c>
      <c r="Q705" s="50">
        <v>0</v>
      </c>
      <c r="R705" s="101">
        <v>3.5000000000000003E-2</v>
      </c>
      <c r="S705" s="50">
        <v>0</v>
      </c>
      <c r="T705" s="50">
        <v>0</v>
      </c>
    </row>
    <row r="706" spans="1:20" ht="15.75" x14ac:dyDescent="0.25">
      <c r="A706" s="45">
        <v>3</v>
      </c>
      <c r="B706" s="46">
        <v>1</v>
      </c>
      <c r="C706" s="47">
        <v>4</v>
      </c>
      <c r="D706" s="47">
        <v>4</v>
      </c>
      <c r="E706" s="48">
        <v>12</v>
      </c>
      <c r="F706" s="42">
        <v>3</v>
      </c>
      <c r="G706" s="42"/>
      <c r="H706" s="42"/>
      <c r="I706" s="42"/>
      <c r="J706" s="49" t="s">
        <v>547</v>
      </c>
      <c r="K706" s="50">
        <v>0</v>
      </c>
      <c r="L706" s="50">
        <v>0</v>
      </c>
      <c r="M706" s="50">
        <v>0</v>
      </c>
      <c r="N706" s="50">
        <v>0</v>
      </c>
      <c r="O706" s="122">
        <v>0.03</v>
      </c>
      <c r="P706" s="50">
        <v>0</v>
      </c>
      <c r="Q706" s="50">
        <v>0</v>
      </c>
      <c r="R706" s="101">
        <v>3.5000000000000003E-2</v>
      </c>
      <c r="S706" s="50">
        <v>0</v>
      </c>
      <c r="T706" s="50">
        <v>0</v>
      </c>
    </row>
    <row r="707" spans="1:20" ht="15.75" x14ac:dyDescent="0.25">
      <c r="A707" s="45">
        <v>4</v>
      </c>
      <c r="B707" s="46">
        <v>1</v>
      </c>
      <c r="C707" s="47">
        <v>4</v>
      </c>
      <c r="D707" s="47">
        <v>4</v>
      </c>
      <c r="E707" s="48">
        <v>12</v>
      </c>
      <c r="F707" s="42">
        <v>4</v>
      </c>
      <c r="G707" s="42"/>
      <c r="H707" s="42"/>
      <c r="I707" s="42"/>
      <c r="J707" s="49" t="s">
        <v>548</v>
      </c>
      <c r="K707" s="50">
        <v>0</v>
      </c>
      <c r="L707" s="50">
        <v>0</v>
      </c>
      <c r="M707" s="50">
        <v>0</v>
      </c>
      <c r="N707" s="50">
        <v>0</v>
      </c>
      <c r="O707" s="122">
        <v>0.03</v>
      </c>
      <c r="P707" s="50">
        <v>0</v>
      </c>
      <c r="Q707" s="50">
        <v>0</v>
      </c>
      <c r="R707" s="101">
        <v>3.5000000000000003E-2</v>
      </c>
      <c r="S707" s="50">
        <v>0</v>
      </c>
      <c r="T707" s="50">
        <v>0</v>
      </c>
    </row>
    <row r="708" spans="1:20" ht="15.75" x14ac:dyDescent="0.25">
      <c r="A708" s="45">
        <v>5</v>
      </c>
      <c r="B708" s="46">
        <v>1</v>
      </c>
      <c r="C708" s="47">
        <v>4</v>
      </c>
      <c r="D708" s="47">
        <v>4</v>
      </c>
      <c r="E708" s="48">
        <v>12</v>
      </c>
      <c r="F708" s="42">
        <v>5</v>
      </c>
      <c r="G708" s="42"/>
      <c r="H708" s="42"/>
      <c r="I708" s="42"/>
      <c r="J708" s="49" t="s">
        <v>549</v>
      </c>
      <c r="K708" s="50">
        <v>0</v>
      </c>
      <c r="L708" s="50">
        <v>0</v>
      </c>
      <c r="M708" s="50">
        <v>0</v>
      </c>
      <c r="N708" s="50">
        <v>0</v>
      </c>
      <c r="O708" s="122">
        <v>0.03</v>
      </c>
      <c r="P708" s="50">
        <v>0</v>
      </c>
      <c r="Q708" s="50">
        <v>0</v>
      </c>
      <c r="R708" s="101">
        <v>3.5000000000000003E-2</v>
      </c>
      <c r="S708" s="50">
        <v>0</v>
      </c>
      <c r="T708" s="50">
        <v>0</v>
      </c>
    </row>
    <row r="709" spans="1:20" ht="15.75" x14ac:dyDescent="0.25">
      <c r="A709" s="45">
        <v>6</v>
      </c>
      <c r="B709" s="46">
        <v>1</v>
      </c>
      <c r="C709" s="47">
        <v>4</v>
      </c>
      <c r="D709" s="47">
        <v>4</v>
      </c>
      <c r="E709" s="48">
        <v>12</v>
      </c>
      <c r="F709" s="42">
        <v>6</v>
      </c>
      <c r="G709" s="42"/>
      <c r="H709" s="42"/>
      <c r="I709" s="42"/>
      <c r="J709" s="49" t="s">
        <v>550</v>
      </c>
      <c r="K709" s="50">
        <v>0</v>
      </c>
      <c r="L709" s="50">
        <v>0</v>
      </c>
      <c r="M709" s="50">
        <v>0</v>
      </c>
      <c r="N709" s="50">
        <v>0</v>
      </c>
      <c r="O709" s="122">
        <v>0.03</v>
      </c>
      <c r="P709" s="50">
        <v>0</v>
      </c>
      <c r="Q709" s="50">
        <v>0</v>
      </c>
      <c r="R709" s="101">
        <v>3.5000000000000003E-2</v>
      </c>
      <c r="S709" s="50">
        <v>0</v>
      </c>
      <c r="T709" s="50">
        <v>0</v>
      </c>
    </row>
    <row r="710" spans="1:20" ht="15.75" x14ac:dyDescent="0.25">
      <c r="A710" s="45">
        <v>7</v>
      </c>
      <c r="B710" s="46">
        <v>1</v>
      </c>
      <c r="C710" s="47">
        <v>4</v>
      </c>
      <c r="D710" s="47">
        <v>4</v>
      </c>
      <c r="E710" s="48">
        <v>12</v>
      </c>
      <c r="F710" s="42">
        <v>7</v>
      </c>
      <c r="G710" s="42"/>
      <c r="H710" s="42"/>
      <c r="I710" s="42"/>
      <c r="J710" s="49" t="s">
        <v>551</v>
      </c>
      <c r="K710" s="50">
        <v>0</v>
      </c>
      <c r="L710" s="50">
        <v>0</v>
      </c>
      <c r="M710" s="50">
        <v>0</v>
      </c>
      <c r="N710" s="50">
        <v>0</v>
      </c>
      <c r="O710" s="122">
        <v>0.03</v>
      </c>
      <c r="P710" s="50">
        <v>0</v>
      </c>
      <c r="Q710" s="50">
        <v>0</v>
      </c>
      <c r="R710" s="101">
        <v>3.5000000000000003E-2</v>
      </c>
      <c r="S710" s="50">
        <v>0</v>
      </c>
      <c r="T710" s="50">
        <v>0</v>
      </c>
    </row>
    <row r="711" spans="1:20" ht="15.75" x14ac:dyDescent="0.25">
      <c r="A711" s="45">
        <v>8</v>
      </c>
      <c r="B711" s="46">
        <v>1</v>
      </c>
      <c r="C711" s="47">
        <v>4</v>
      </c>
      <c r="D711" s="47">
        <v>4</v>
      </c>
      <c r="E711" s="48">
        <v>12</v>
      </c>
      <c r="F711" s="42">
        <v>8</v>
      </c>
      <c r="G711" s="42"/>
      <c r="H711" s="42"/>
      <c r="I711" s="42"/>
      <c r="J711" s="49" t="s">
        <v>552</v>
      </c>
      <c r="K711" s="50">
        <v>0</v>
      </c>
      <c r="L711" s="50">
        <v>0</v>
      </c>
      <c r="M711" s="50">
        <v>0</v>
      </c>
      <c r="N711" s="50">
        <v>0</v>
      </c>
      <c r="O711" s="122">
        <v>0.03</v>
      </c>
      <c r="P711" s="50">
        <v>0</v>
      </c>
      <c r="Q711" s="50">
        <v>0</v>
      </c>
      <c r="R711" s="101">
        <v>3.5000000000000003E-2</v>
      </c>
      <c r="S711" s="50">
        <v>0</v>
      </c>
      <c r="T711" s="50">
        <v>0</v>
      </c>
    </row>
    <row r="712" spans="1:20" ht="15.75" x14ac:dyDescent="0.25">
      <c r="A712" s="123" t="s">
        <v>553</v>
      </c>
      <c r="B712" s="124">
        <v>1</v>
      </c>
      <c r="C712" s="125">
        <v>4</v>
      </c>
      <c r="D712" s="125">
        <v>4</v>
      </c>
      <c r="E712" s="126">
        <v>13</v>
      </c>
      <c r="F712" s="131"/>
      <c r="G712" s="131"/>
      <c r="H712" s="131"/>
      <c r="I712" s="131"/>
      <c r="J712" s="128" t="s">
        <v>554</v>
      </c>
      <c r="K712" s="144">
        <v>0</v>
      </c>
      <c r="L712" s="144">
        <v>0</v>
      </c>
      <c r="M712" s="144">
        <v>0</v>
      </c>
      <c r="N712" s="144">
        <v>0</v>
      </c>
      <c r="O712" s="137"/>
      <c r="P712" s="144">
        <v>0</v>
      </c>
      <c r="Q712" s="144">
        <v>0</v>
      </c>
      <c r="R712" s="137"/>
      <c r="S712" s="144">
        <v>0</v>
      </c>
      <c r="T712" s="144">
        <v>0</v>
      </c>
    </row>
    <row r="713" spans="1:20" ht="15.75" x14ac:dyDescent="0.25">
      <c r="A713" s="45">
        <v>1</v>
      </c>
      <c r="B713" s="46">
        <v>1</v>
      </c>
      <c r="C713" s="47">
        <v>4</v>
      </c>
      <c r="D713" s="47">
        <v>4</v>
      </c>
      <c r="E713" s="48">
        <v>13</v>
      </c>
      <c r="F713" s="42">
        <v>1</v>
      </c>
      <c r="G713" s="42"/>
      <c r="H713" s="42"/>
      <c r="I713" s="42"/>
      <c r="J713" s="49" t="s">
        <v>555</v>
      </c>
      <c r="K713" s="50">
        <v>0</v>
      </c>
      <c r="L713" s="50">
        <v>0</v>
      </c>
      <c r="M713" s="50">
        <v>0</v>
      </c>
      <c r="N713" s="50">
        <v>0</v>
      </c>
      <c r="O713" s="122">
        <v>0.03</v>
      </c>
      <c r="P713" s="50">
        <v>0</v>
      </c>
      <c r="Q713" s="50">
        <v>0</v>
      </c>
      <c r="R713" s="101">
        <v>3.5000000000000003E-2</v>
      </c>
      <c r="S713" s="50">
        <v>0</v>
      </c>
      <c r="T713" s="50">
        <v>0</v>
      </c>
    </row>
    <row r="714" spans="1:20" ht="15.75" x14ac:dyDescent="0.25">
      <c r="A714" s="45">
        <v>2</v>
      </c>
      <c r="B714" s="46">
        <v>1</v>
      </c>
      <c r="C714" s="47">
        <v>4</v>
      </c>
      <c r="D714" s="47">
        <v>4</v>
      </c>
      <c r="E714" s="48">
        <v>13</v>
      </c>
      <c r="F714" s="42">
        <v>2</v>
      </c>
      <c r="G714" s="42"/>
      <c r="H714" s="42"/>
      <c r="I714" s="42"/>
      <c r="J714" s="49" t="s">
        <v>556</v>
      </c>
      <c r="K714" s="50">
        <v>0</v>
      </c>
      <c r="L714" s="50">
        <v>0</v>
      </c>
      <c r="M714" s="50">
        <v>0</v>
      </c>
      <c r="N714" s="50">
        <v>0</v>
      </c>
      <c r="O714" s="122">
        <v>0.03</v>
      </c>
      <c r="P714" s="50">
        <v>0</v>
      </c>
      <c r="Q714" s="50">
        <v>0</v>
      </c>
      <c r="R714" s="101">
        <v>3.5000000000000003E-2</v>
      </c>
      <c r="S714" s="50">
        <v>0</v>
      </c>
      <c r="T714" s="50">
        <v>0</v>
      </c>
    </row>
    <row r="715" spans="1:20" ht="15.75" x14ac:dyDescent="0.25">
      <c r="A715" s="123" t="s">
        <v>553</v>
      </c>
      <c r="B715" s="124">
        <v>1</v>
      </c>
      <c r="C715" s="125">
        <v>4</v>
      </c>
      <c r="D715" s="125">
        <v>4</v>
      </c>
      <c r="E715" s="126">
        <v>14</v>
      </c>
      <c r="F715" s="131"/>
      <c r="G715" s="131"/>
      <c r="H715" s="131"/>
      <c r="I715" s="131"/>
      <c r="J715" s="128" t="s">
        <v>1344</v>
      </c>
      <c r="K715" s="144">
        <v>1964.84</v>
      </c>
      <c r="L715" s="144">
        <v>352.89</v>
      </c>
      <c r="M715" s="144">
        <v>705.77</v>
      </c>
      <c r="N715" s="144">
        <v>3023.5</v>
      </c>
      <c r="O715" s="137"/>
      <c r="P715" s="144">
        <v>90.69</v>
      </c>
      <c r="Q715" s="144">
        <v>3114.1899999999996</v>
      </c>
      <c r="R715" s="137"/>
      <c r="S715" s="144">
        <v>108.99</v>
      </c>
      <c r="T715" s="144">
        <v>3223.18</v>
      </c>
    </row>
    <row r="716" spans="1:20" ht="15.75" x14ac:dyDescent="0.25">
      <c r="A716" s="45">
        <v>1</v>
      </c>
      <c r="B716" s="46">
        <v>1</v>
      </c>
      <c r="C716" s="47">
        <v>4</v>
      </c>
      <c r="D716" s="47">
        <v>4</v>
      </c>
      <c r="E716" s="48">
        <v>14</v>
      </c>
      <c r="F716" s="42">
        <v>1</v>
      </c>
      <c r="G716" s="42"/>
      <c r="H716" s="42"/>
      <c r="I716" s="42"/>
      <c r="J716" s="49" t="s">
        <v>1345</v>
      </c>
      <c r="K716" s="50">
        <v>1811.31</v>
      </c>
      <c r="L716" s="50">
        <v>301.89</v>
      </c>
      <c r="M716" s="50">
        <v>603.77</v>
      </c>
      <c r="N716" s="50">
        <v>2716.97</v>
      </c>
      <c r="O716" s="122">
        <v>0.03</v>
      </c>
      <c r="P716" s="50">
        <v>81.5</v>
      </c>
      <c r="Q716" s="50">
        <v>2798.47</v>
      </c>
      <c r="R716" s="101">
        <v>3.5000000000000003E-2</v>
      </c>
      <c r="S716" s="50">
        <v>97.94</v>
      </c>
      <c r="T716" s="50">
        <v>2896.41</v>
      </c>
    </row>
    <row r="717" spans="1:20" ht="15.75" x14ac:dyDescent="0.25">
      <c r="A717" s="45">
        <v>2</v>
      </c>
      <c r="B717" s="46">
        <v>1</v>
      </c>
      <c r="C717" s="47">
        <v>4</v>
      </c>
      <c r="D717" s="47">
        <v>4</v>
      </c>
      <c r="E717" s="48">
        <v>14</v>
      </c>
      <c r="F717" s="42">
        <v>2</v>
      </c>
      <c r="G717" s="42"/>
      <c r="H717" s="42"/>
      <c r="I717" s="42"/>
      <c r="J717" s="49" t="s">
        <v>1346</v>
      </c>
      <c r="K717" s="50">
        <v>153.53</v>
      </c>
      <c r="L717" s="50">
        <v>51</v>
      </c>
      <c r="M717" s="50">
        <v>102</v>
      </c>
      <c r="N717" s="50">
        <v>306.52999999999997</v>
      </c>
      <c r="O717" s="122">
        <v>0.03</v>
      </c>
      <c r="P717" s="50">
        <v>9.19</v>
      </c>
      <c r="Q717" s="50">
        <v>315.71999999999997</v>
      </c>
      <c r="R717" s="101">
        <v>3.5000000000000003E-2</v>
      </c>
      <c r="S717" s="50">
        <v>11.05</v>
      </c>
      <c r="T717" s="50">
        <v>326.77</v>
      </c>
    </row>
    <row r="718" spans="1:20" ht="15.75" x14ac:dyDescent="0.25">
      <c r="A718" s="123" t="s">
        <v>553</v>
      </c>
      <c r="B718" s="124">
        <v>1</v>
      </c>
      <c r="C718" s="125">
        <v>4</v>
      </c>
      <c r="D718" s="125">
        <v>4</v>
      </c>
      <c r="E718" s="126">
        <v>16</v>
      </c>
      <c r="F718" s="131"/>
      <c r="G718" s="131"/>
      <c r="H718" s="131"/>
      <c r="I718" s="131"/>
      <c r="J718" s="128" t="s">
        <v>1347</v>
      </c>
      <c r="K718" s="144">
        <v>5000</v>
      </c>
      <c r="L718" s="144">
        <v>833.33</v>
      </c>
      <c r="M718" s="144">
        <v>1666.66</v>
      </c>
      <c r="N718" s="144">
        <v>7499.99</v>
      </c>
      <c r="O718" s="137"/>
      <c r="P718" s="144">
        <v>224.99</v>
      </c>
      <c r="Q718" s="144">
        <v>7724.98</v>
      </c>
      <c r="R718" s="137"/>
      <c r="S718" s="144">
        <v>270.37</v>
      </c>
      <c r="T718" s="144">
        <v>7995.3499999999995</v>
      </c>
    </row>
    <row r="719" spans="1:20" ht="15.75" x14ac:dyDescent="0.25">
      <c r="A719" s="45">
        <v>1</v>
      </c>
      <c r="B719" s="46">
        <v>1</v>
      </c>
      <c r="C719" s="47">
        <v>4</v>
      </c>
      <c r="D719" s="47">
        <v>4</v>
      </c>
      <c r="E719" s="48">
        <v>16</v>
      </c>
      <c r="F719" s="42">
        <v>2</v>
      </c>
      <c r="G719" s="42"/>
      <c r="H719" s="42"/>
      <c r="I719" s="42"/>
      <c r="J719" s="49" t="s">
        <v>1348</v>
      </c>
      <c r="K719" s="50">
        <v>5000</v>
      </c>
      <c r="L719" s="50">
        <v>833.33</v>
      </c>
      <c r="M719" s="50">
        <v>1666.66</v>
      </c>
      <c r="N719" s="50">
        <v>7499.99</v>
      </c>
      <c r="O719" s="122">
        <v>0.03</v>
      </c>
      <c r="P719" s="50">
        <v>224.99</v>
      </c>
      <c r="Q719" s="50">
        <v>7724.98</v>
      </c>
      <c r="R719" s="101">
        <v>3.5000000000000003E-2</v>
      </c>
      <c r="S719" s="50">
        <v>270.37</v>
      </c>
      <c r="T719" s="50">
        <v>7995.3499999999995</v>
      </c>
    </row>
    <row r="720" spans="1:20" ht="15.75" x14ac:dyDescent="0.25">
      <c r="A720" s="51">
        <v>5</v>
      </c>
      <c r="B720" s="32">
        <v>1</v>
      </c>
      <c r="C720" s="33">
        <v>4</v>
      </c>
      <c r="D720" s="33">
        <v>5</v>
      </c>
      <c r="E720" s="34"/>
      <c r="F720" s="64"/>
      <c r="G720" s="64"/>
      <c r="H720" s="64"/>
      <c r="I720" s="64"/>
      <c r="J720" s="67" t="s">
        <v>557</v>
      </c>
      <c r="K720" s="66">
        <v>0</v>
      </c>
      <c r="L720" s="66">
        <v>0</v>
      </c>
      <c r="M720" s="66">
        <v>0</v>
      </c>
      <c r="N720" s="66">
        <v>0</v>
      </c>
      <c r="O720" s="102"/>
      <c r="P720" s="66">
        <v>0</v>
      </c>
      <c r="Q720" s="66">
        <v>0</v>
      </c>
      <c r="R720" s="102"/>
      <c r="S720" s="66">
        <v>0</v>
      </c>
      <c r="T720" s="66">
        <v>0</v>
      </c>
    </row>
    <row r="721" spans="1:20" ht="15.75" x14ac:dyDescent="0.25">
      <c r="A721" s="123" t="s">
        <v>10</v>
      </c>
      <c r="B721" s="124">
        <v>1</v>
      </c>
      <c r="C721" s="125">
        <v>4</v>
      </c>
      <c r="D721" s="125">
        <v>5</v>
      </c>
      <c r="E721" s="126">
        <v>1</v>
      </c>
      <c r="F721" s="131"/>
      <c r="G721" s="131"/>
      <c r="H721" s="131"/>
      <c r="I721" s="131"/>
      <c r="J721" s="128" t="s">
        <v>56</v>
      </c>
      <c r="K721" s="144">
        <v>0</v>
      </c>
      <c r="L721" s="144">
        <v>0</v>
      </c>
      <c r="M721" s="144">
        <v>0</v>
      </c>
      <c r="N721" s="144">
        <v>0</v>
      </c>
      <c r="O721" s="137"/>
      <c r="P721" s="144">
        <v>0</v>
      </c>
      <c r="Q721" s="144">
        <v>0</v>
      </c>
      <c r="R721" s="137"/>
      <c r="S721" s="144">
        <v>0</v>
      </c>
      <c r="T721" s="144">
        <v>0</v>
      </c>
    </row>
    <row r="722" spans="1:20" ht="15.75" x14ac:dyDescent="0.25">
      <c r="A722" s="45">
        <v>1</v>
      </c>
      <c r="B722" s="46">
        <v>1</v>
      </c>
      <c r="C722" s="47">
        <v>4</v>
      </c>
      <c r="D722" s="47">
        <v>5</v>
      </c>
      <c r="E722" s="48">
        <v>1</v>
      </c>
      <c r="F722" s="42">
        <v>1</v>
      </c>
      <c r="G722" s="42"/>
      <c r="H722" s="42"/>
      <c r="I722" s="42"/>
      <c r="J722" s="49" t="s">
        <v>558</v>
      </c>
      <c r="K722" s="50">
        <v>0</v>
      </c>
      <c r="L722" s="50">
        <v>0</v>
      </c>
      <c r="M722" s="50">
        <v>0</v>
      </c>
      <c r="N722" s="50">
        <v>0</v>
      </c>
      <c r="O722" s="122">
        <v>0.03</v>
      </c>
      <c r="P722" s="50">
        <v>0</v>
      </c>
      <c r="Q722" s="50">
        <v>0</v>
      </c>
      <c r="R722" s="101">
        <v>3.5000000000000003E-2</v>
      </c>
      <c r="S722" s="50">
        <v>0</v>
      </c>
      <c r="T722" s="50">
        <v>0</v>
      </c>
    </row>
    <row r="723" spans="1:20" ht="15.75" x14ac:dyDescent="0.25">
      <c r="A723" s="45">
        <v>2</v>
      </c>
      <c r="B723" s="46">
        <v>1</v>
      </c>
      <c r="C723" s="47">
        <v>4</v>
      </c>
      <c r="D723" s="47">
        <v>5</v>
      </c>
      <c r="E723" s="48">
        <v>1</v>
      </c>
      <c r="F723" s="42">
        <v>2</v>
      </c>
      <c r="G723" s="42"/>
      <c r="H723" s="42"/>
      <c r="I723" s="42"/>
      <c r="J723" s="49" t="s">
        <v>559</v>
      </c>
      <c r="K723" s="50">
        <v>0</v>
      </c>
      <c r="L723" s="50">
        <v>0</v>
      </c>
      <c r="M723" s="50">
        <v>0</v>
      </c>
      <c r="N723" s="50">
        <v>0</v>
      </c>
      <c r="O723" s="122">
        <v>0.03</v>
      </c>
      <c r="P723" s="50">
        <v>0</v>
      </c>
      <c r="Q723" s="50">
        <v>0</v>
      </c>
      <c r="R723" s="101">
        <v>3.5000000000000003E-2</v>
      </c>
      <c r="S723" s="50">
        <v>0</v>
      </c>
      <c r="T723" s="50">
        <v>0</v>
      </c>
    </row>
    <row r="724" spans="1:20" ht="15.75" x14ac:dyDescent="0.25">
      <c r="A724" s="136" t="s">
        <v>22</v>
      </c>
      <c r="B724" s="124">
        <v>1</v>
      </c>
      <c r="C724" s="125">
        <v>4</v>
      </c>
      <c r="D724" s="125">
        <v>5</v>
      </c>
      <c r="E724" s="126">
        <v>2</v>
      </c>
      <c r="F724" s="131"/>
      <c r="G724" s="131"/>
      <c r="H724" s="131"/>
      <c r="I724" s="131"/>
      <c r="J724" s="128" t="s">
        <v>58</v>
      </c>
      <c r="K724" s="144">
        <v>0</v>
      </c>
      <c r="L724" s="144">
        <v>0</v>
      </c>
      <c r="M724" s="144">
        <v>0</v>
      </c>
      <c r="N724" s="144">
        <v>0</v>
      </c>
      <c r="O724" s="137"/>
      <c r="P724" s="144">
        <v>0</v>
      </c>
      <c r="Q724" s="144">
        <v>0</v>
      </c>
      <c r="R724" s="137"/>
      <c r="S724" s="144">
        <v>0</v>
      </c>
      <c r="T724" s="144">
        <v>0</v>
      </c>
    </row>
    <row r="725" spans="1:20" ht="15.75" x14ac:dyDescent="0.25">
      <c r="A725" s="45">
        <v>1</v>
      </c>
      <c r="B725" s="46">
        <v>1</v>
      </c>
      <c r="C725" s="47">
        <v>4</v>
      </c>
      <c r="D725" s="47">
        <v>5</v>
      </c>
      <c r="E725" s="48">
        <v>2</v>
      </c>
      <c r="F725" s="42">
        <v>1</v>
      </c>
      <c r="G725" s="42"/>
      <c r="H725" s="42"/>
      <c r="I725" s="42"/>
      <c r="J725" s="49" t="s">
        <v>558</v>
      </c>
      <c r="K725" s="50">
        <v>0</v>
      </c>
      <c r="L725" s="50">
        <v>0</v>
      </c>
      <c r="M725" s="50">
        <v>0</v>
      </c>
      <c r="N725" s="50">
        <v>0</v>
      </c>
      <c r="O725" s="122">
        <v>0.03</v>
      </c>
      <c r="P725" s="50">
        <v>0</v>
      </c>
      <c r="Q725" s="50">
        <v>0</v>
      </c>
      <c r="R725" s="101">
        <v>3.5000000000000003E-2</v>
      </c>
      <c r="S725" s="50">
        <v>0</v>
      </c>
      <c r="T725" s="50">
        <v>0</v>
      </c>
    </row>
    <row r="726" spans="1:20" ht="15.75" x14ac:dyDescent="0.25">
      <c r="A726" s="45">
        <v>2</v>
      </c>
      <c r="B726" s="46">
        <v>1</v>
      </c>
      <c r="C726" s="47">
        <v>4</v>
      </c>
      <c r="D726" s="47">
        <v>5</v>
      </c>
      <c r="E726" s="48">
        <v>2</v>
      </c>
      <c r="F726" s="42">
        <v>2</v>
      </c>
      <c r="G726" s="42"/>
      <c r="H726" s="42"/>
      <c r="I726" s="42"/>
      <c r="J726" s="49" t="s">
        <v>559</v>
      </c>
      <c r="K726" s="50">
        <v>0</v>
      </c>
      <c r="L726" s="50">
        <v>0</v>
      </c>
      <c r="M726" s="50">
        <v>0</v>
      </c>
      <c r="N726" s="50">
        <v>0</v>
      </c>
      <c r="O726" s="122">
        <v>0.03</v>
      </c>
      <c r="P726" s="50">
        <v>0</v>
      </c>
      <c r="Q726" s="50">
        <v>0</v>
      </c>
      <c r="R726" s="101">
        <v>3.5000000000000003E-2</v>
      </c>
      <c r="S726" s="50">
        <v>0</v>
      </c>
      <c r="T726" s="50">
        <v>0</v>
      </c>
    </row>
    <row r="727" spans="1:20" ht="15.75" x14ac:dyDescent="0.25">
      <c r="A727" s="123" t="s">
        <v>59</v>
      </c>
      <c r="B727" s="124">
        <v>1</v>
      </c>
      <c r="C727" s="125">
        <v>4</v>
      </c>
      <c r="D727" s="125">
        <v>5</v>
      </c>
      <c r="E727" s="126">
        <v>3</v>
      </c>
      <c r="F727" s="131"/>
      <c r="G727" s="131"/>
      <c r="H727" s="131"/>
      <c r="I727" s="131"/>
      <c r="J727" s="128" t="s">
        <v>60</v>
      </c>
      <c r="K727" s="144">
        <v>0</v>
      </c>
      <c r="L727" s="144">
        <v>0</v>
      </c>
      <c r="M727" s="144">
        <v>0</v>
      </c>
      <c r="N727" s="144">
        <v>0</v>
      </c>
      <c r="O727" s="137"/>
      <c r="P727" s="144">
        <v>0</v>
      </c>
      <c r="Q727" s="144">
        <v>0</v>
      </c>
      <c r="R727" s="137"/>
      <c r="S727" s="144">
        <v>0</v>
      </c>
      <c r="T727" s="144">
        <v>0</v>
      </c>
    </row>
    <row r="728" spans="1:20" ht="15.75" x14ac:dyDescent="0.25">
      <c r="A728" s="45">
        <v>1</v>
      </c>
      <c r="B728" s="46">
        <v>1</v>
      </c>
      <c r="C728" s="47">
        <v>4</v>
      </c>
      <c r="D728" s="47">
        <v>5</v>
      </c>
      <c r="E728" s="48">
        <v>3</v>
      </c>
      <c r="F728" s="42">
        <v>1</v>
      </c>
      <c r="G728" s="42"/>
      <c r="H728" s="42"/>
      <c r="I728" s="42"/>
      <c r="J728" s="49" t="s">
        <v>558</v>
      </c>
      <c r="K728" s="50">
        <v>0</v>
      </c>
      <c r="L728" s="50">
        <v>0</v>
      </c>
      <c r="M728" s="50">
        <v>0</v>
      </c>
      <c r="N728" s="50">
        <v>0</v>
      </c>
      <c r="O728" s="122">
        <v>0.03</v>
      </c>
      <c r="P728" s="50">
        <v>0</v>
      </c>
      <c r="Q728" s="50">
        <v>0</v>
      </c>
      <c r="R728" s="101">
        <v>3.5000000000000003E-2</v>
      </c>
      <c r="S728" s="50">
        <v>0</v>
      </c>
      <c r="T728" s="50">
        <v>0</v>
      </c>
    </row>
    <row r="729" spans="1:20" ht="15.75" x14ac:dyDescent="0.25">
      <c r="A729" s="45">
        <v>2</v>
      </c>
      <c r="B729" s="46">
        <v>1</v>
      </c>
      <c r="C729" s="47">
        <v>4</v>
      </c>
      <c r="D729" s="47">
        <v>5</v>
      </c>
      <c r="E729" s="48">
        <v>3</v>
      </c>
      <c r="F729" s="42">
        <v>2</v>
      </c>
      <c r="G729" s="42"/>
      <c r="H729" s="42"/>
      <c r="I729" s="42"/>
      <c r="J729" s="49" t="s">
        <v>559</v>
      </c>
      <c r="K729" s="50">
        <v>0</v>
      </c>
      <c r="L729" s="50">
        <v>0</v>
      </c>
      <c r="M729" s="50">
        <v>0</v>
      </c>
      <c r="N729" s="50">
        <v>0</v>
      </c>
      <c r="O729" s="122">
        <v>0.03</v>
      </c>
      <c r="P729" s="50">
        <v>0</v>
      </c>
      <c r="Q729" s="50">
        <v>0</v>
      </c>
      <c r="R729" s="101">
        <v>3.5000000000000003E-2</v>
      </c>
      <c r="S729" s="50">
        <v>0</v>
      </c>
      <c r="T729" s="50">
        <v>0</v>
      </c>
    </row>
    <row r="730" spans="1:20" ht="48.75" customHeight="1" x14ac:dyDescent="0.25">
      <c r="A730" s="80">
        <v>6</v>
      </c>
      <c r="B730" s="81">
        <v>1</v>
      </c>
      <c r="C730" s="82">
        <v>4</v>
      </c>
      <c r="D730" s="82">
        <v>9</v>
      </c>
      <c r="E730" s="52"/>
      <c r="F730" s="35"/>
      <c r="G730" s="35"/>
      <c r="H730" s="35"/>
      <c r="I730" s="35"/>
      <c r="J730" s="69" t="s">
        <v>560</v>
      </c>
      <c r="K730" s="66">
        <v>10033.48</v>
      </c>
      <c r="L730" s="66">
        <v>1672.25</v>
      </c>
      <c r="M730" s="66">
        <v>3349.49</v>
      </c>
      <c r="N730" s="66">
        <v>15055.22</v>
      </c>
      <c r="O730" s="102"/>
      <c r="P730" s="66">
        <v>451.65</v>
      </c>
      <c r="Q730" s="66">
        <v>15506.869999999999</v>
      </c>
      <c r="R730" s="102"/>
      <c r="S730" s="66">
        <v>542.74</v>
      </c>
      <c r="T730" s="66">
        <v>16049.609999999999</v>
      </c>
    </row>
    <row r="731" spans="1:20" ht="15.75" x14ac:dyDescent="0.25">
      <c r="A731" s="123" t="s">
        <v>10</v>
      </c>
      <c r="B731" s="124">
        <v>1</v>
      </c>
      <c r="C731" s="125">
        <v>4</v>
      </c>
      <c r="D731" s="125">
        <v>9</v>
      </c>
      <c r="E731" s="126">
        <v>1</v>
      </c>
      <c r="F731" s="131"/>
      <c r="G731" s="131"/>
      <c r="H731" s="131"/>
      <c r="I731" s="131"/>
      <c r="J731" s="128" t="s">
        <v>561</v>
      </c>
      <c r="K731" s="144">
        <v>10033.48</v>
      </c>
      <c r="L731" s="144">
        <v>1672.25</v>
      </c>
      <c r="M731" s="144">
        <v>3349.49</v>
      </c>
      <c r="N731" s="144">
        <v>15055.22</v>
      </c>
      <c r="O731" s="137"/>
      <c r="P731" s="144">
        <v>451.65</v>
      </c>
      <c r="Q731" s="144">
        <v>15506.869999999999</v>
      </c>
      <c r="R731" s="137"/>
      <c r="S731" s="144">
        <v>542.74</v>
      </c>
      <c r="T731" s="144">
        <v>16049.609999999999</v>
      </c>
    </row>
    <row r="732" spans="1:20" ht="15.75" x14ac:dyDescent="0.25">
      <c r="A732" s="76">
        <v>1</v>
      </c>
      <c r="B732" s="46">
        <v>1</v>
      </c>
      <c r="C732" s="47">
        <v>4</v>
      </c>
      <c r="D732" s="47">
        <v>9</v>
      </c>
      <c r="E732" s="48">
        <v>1</v>
      </c>
      <c r="F732" s="42">
        <v>1</v>
      </c>
      <c r="G732" s="42"/>
      <c r="H732" s="42"/>
      <c r="I732" s="42"/>
      <c r="J732" s="49" t="s">
        <v>1349</v>
      </c>
      <c r="K732" s="50">
        <v>10033.48</v>
      </c>
      <c r="L732" s="50">
        <v>1672.25</v>
      </c>
      <c r="M732" s="50">
        <v>3349.49</v>
      </c>
      <c r="N732" s="50">
        <v>15055.22</v>
      </c>
      <c r="O732" s="122">
        <v>0.03</v>
      </c>
      <c r="P732" s="50">
        <v>451.65</v>
      </c>
      <c r="Q732" s="50">
        <v>15506.869999999999</v>
      </c>
      <c r="R732" s="101">
        <v>3.5000000000000003E-2</v>
      </c>
      <c r="S732" s="50">
        <v>542.74</v>
      </c>
      <c r="T732" s="50">
        <v>16049.609999999999</v>
      </c>
    </row>
    <row r="733" spans="1:20" ht="15.75" x14ac:dyDescent="0.25">
      <c r="A733" s="24" t="s">
        <v>562</v>
      </c>
      <c r="B733" s="25">
        <v>1</v>
      </c>
      <c r="C733" s="26">
        <v>5</v>
      </c>
      <c r="D733" s="26"/>
      <c r="E733" s="26"/>
      <c r="F733" s="27"/>
      <c r="G733" s="27"/>
      <c r="H733" s="27"/>
      <c r="I733" s="27"/>
      <c r="J733" s="28" t="s">
        <v>563</v>
      </c>
      <c r="K733" s="29">
        <v>209074.77000000002</v>
      </c>
      <c r="L733" s="29">
        <v>32526.42</v>
      </c>
      <c r="M733" s="29">
        <v>65052.7</v>
      </c>
      <c r="N733" s="29">
        <v>306653.89</v>
      </c>
      <c r="O733" s="103"/>
      <c r="P733" s="29">
        <v>9199.6</v>
      </c>
      <c r="Q733" s="29">
        <v>315853.49</v>
      </c>
      <c r="R733" s="103"/>
      <c r="S733" s="29">
        <v>11054.84</v>
      </c>
      <c r="T733" s="29">
        <v>326908.32999999996</v>
      </c>
    </row>
    <row r="734" spans="1:20" ht="15.75" x14ac:dyDescent="0.25">
      <c r="A734" s="51">
        <v>1</v>
      </c>
      <c r="B734" s="32">
        <v>1</v>
      </c>
      <c r="C734" s="33">
        <v>5</v>
      </c>
      <c r="D734" s="33">
        <v>1</v>
      </c>
      <c r="E734" s="34"/>
      <c r="F734" s="64"/>
      <c r="G734" s="64"/>
      <c r="H734" s="35"/>
      <c r="I734" s="35"/>
      <c r="J734" s="67" t="s">
        <v>564</v>
      </c>
      <c r="K734" s="66">
        <v>209074.77000000002</v>
      </c>
      <c r="L734" s="66">
        <v>32526.42</v>
      </c>
      <c r="M734" s="66">
        <v>65052.7</v>
      </c>
      <c r="N734" s="66">
        <v>306653.89</v>
      </c>
      <c r="O734" s="102"/>
      <c r="P734" s="66">
        <v>9199.6</v>
      </c>
      <c r="Q734" s="66">
        <v>315853.49</v>
      </c>
      <c r="R734" s="102"/>
      <c r="S734" s="66">
        <v>11054.84</v>
      </c>
      <c r="T734" s="66">
        <v>326908.32999999996</v>
      </c>
    </row>
    <row r="735" spans="1:20" ht="15.75" x14ac:dyDescent="0.25">
      <c r="A735" s="123" t="s">
        <v>10</v>
      </c>
      <c r="B735" s="124">
        <v>1</v>
      </c>
      <c r="C735" s="125">
        <v>5</v>
      </c>
      <c r="D735" s="125">
        <v>1</v>
      </c>
      <c r="E735" s="126">
        <v>1</v>
      </c>
      <c r="F735" s="127"/>
      <c r="G735" s="127"/>
      <c r="H735" s="131"/>
      <c r="I735" s="131"/>
      <c r="J735" s="128" t="s">
        <v>565</v>
      </c>
      <c r="K735" s="144">
        <v>5360.43</v>
      </c>
      <c r="L735" s="144">
        <v>893.41</v>
      </c>
      <c r="M735" s="144">
        <v>1786.81</v>
      </c>
      <c r="N735" s="144">
        <v>8040.65</v>
      </c>
      <c r="O735" s="137"/>
      <c r="P735" s="144">
        <v>241.21</v>
      </c>
      <c r="Q735" s="144">
        <v>8281.8599999999988</v>
      </c>
      <c r="R735" s="137"/>
      <c r="S735" s="144">
        <v>289.86</v>
      </c>
      <c r="T735" s="144">
        <v>8571.7199999999993</v>
      </c>
    </row>
    <row r="736" spans="1:20" ht="15.75" x14ac:dyDescent="0.25">
      <c r="A736" s="71">
        <v>1</v>
      </c>
      <c r="B736" s="39">
        <v>1</v>
      </c>
      <c r="C736" s="40">
        <v>5</v>
      </c>
      <c r="D736" s="40">
        <v>1</v>
      </c>
      <c r="E736" s="41">
        <v>1</v>
      </c>
      <c r="F736" s="55">
        <v>1</v>
      </c>
      <c r="G736" s="55"/>
      <c r="H736" s="42"/>
      <c r="I736" s="42"/>
      <c r="J736" s="43" t="s">
        <v>566</v>
      </c>
      <c r="K736" s="72">
        <v>0</v>
      </c>
      <c r="L736" s="72">
        <v>0</v>
      </c>
      <c r="M736" s="72">
        <v>0</v>
      </c>
      <c r="N736" s="72">
        <v>0</v>
      </c>
      <c r="O736" s="104"/>
      <c r="P736" s="72">
        <v>0</v>
      </c>
      <c r="Q736" s="72">
        <v>0</v>
      </c>
      <c r="R736" s="104"/>
      <c r="S736" s="72">
        <v>0</v>
      </c>
      <c r="T736" s="72">
        <v>0</v>
      </c>
    </row>
    <row r="737" spans="1:20" ht="15.75" x14ac:dyDescent="0.25">
      <c r="A737" s="45"/>
      <c r="B737" s="39">
        <v>1</v>
      </c>
      <c r="C737" s="40">
        <v>5</v>
      </c>
      <c r="D737" s="40">
        <v>1</v>
      </c>
      <c r="E737" s="41">
        <v>1</v>
      </c>
      <c r="F737" s="55">
        <v>1</v>
      </c>
      <c r="G737" s="55">
        <v>1</v>
      </c>
      <c r="H737" s="42"/>
      <c r="I737" s="42"/>
      <c r="J737" s="43" t="s">
        <v>1349</v>
      </c>
      <c r="K737" s="72">
        <v>0</v>
      </c>
      <c r="L737" s="72">
        <v>0</v>
      </c>
      <c r="M737" s="72">
        <v>0</v>
      </c>
      <c r="N737" s="72">
        <v>0</v>
      </c>
      <c r="O737" s="104"/>
      <c r="P737" s="72">
        <v>0</v>
      </c>
      <c r="Q737" s="72">
        <v>0</v>
      </c>
      <c r="R737" s="104"/>
      <c r="S737" s="72">
        <v>0</v>
      </c>
      <c r="T737" s="72">
        <v>0</v>
      </c>
    </row>
    <row r="738" spans="1:20" ht="15.75" x14ac:dyDescent="0.25">
      <c r="A738" s="45"/>
      <c r="B738" s="46">
        <v>1</v>
      </c>
      <c r="C738" s="110">
        <v>5</v>
      </c>
      <c r="D738" s="110">
        <v>1</v>
      </c>
      <c r="E738" s="48">
        <v>1</v>
      </c>
      <c r="F738" s="42">
        <v>1</v>
      </c>
      <c r="G738" s="42">
        <v>1</v>
      </c>
      <c r="H738" s="42">
        <v>1</v>
      </c>
      <c r="I738" s="42"/>
      <c r="J738" s="49" t="s">
        <v>567</v>
      </c>
      <c r="K738" s="50">
        <v>0</v>
      </c>
      <c r="L738" s="50">
        <v>0</v>
      </c>
      <c r="M738" s="50">
        <v>0</v>
      </c>
      <c r="N738" s="50">
        <v>0</v>
      </c>
      <c r="O738" s="122">
        <v>0.03</v>
      </c>
      <c r="P738" s="50">
        <v>0</v>
      </c>
      <c r="Q738" s="50">
        <v>0</v>
      </c>
      <c r="R738" s="101">
        <v>3.5000000000000003E-2</v>
      </c>
      <c r="S738" s="50">
        <v>0</v>
      </c>
      <c r="T738" s="50">
        <v>0</v>
      </c>
    </row>
    <row r="739" spans="1:20" ht="15.75" x14ac:dyDescent="0.25">
      <c r="A739" s="45"/>
      <c r="B739" s="46">
        <v>1</v>
      </c>
      <c r="C739" s="47">
        <v>5</v>
      </c>
      <c r="D739" s="47">
        <v>1</v>
      </c>
      <c r="E739" s="48">
        <v>1</v>
      </c>
      <c r="F739" s="42">
        <v>1</v>
      </c>
      <c r="G739" s="42">
        <v>1</v>
      </c>
      <c r="H739" s="42">
        <v>2</v>
      </c>
      <c r="I739" s="42"/>
      <c r="J739" s="49" t="s">
        <v>568</v>
      </c>
      <c r="K739" s="50">
        <v>0</v>
      </c>
      <c r="L739" s="50">
        <v>0</v>
      </c>
      <c r="M739" s="50">
        <v>0</v>
      </c>
      <c r="N739" s="50">
        <v>0</v>
      </c>
      <c r="O739" s="122">
        <v>0.03</v>
      </c>
      <c r="P739" s="50">
        <v>0</v>
      </c>
      <c r="Q739" s="50">
        <v>0</v>
      </c>
      <c r="R739" s="101">
        <v>3.5000000000000003E-2</v>
      </c>
      <c r="S739" s="50">
        <v>0</v>
      </c>
      <c r="T739" s="50">
        <v>0</v>
      </c>
    </row>
    <row r="740" spans="1:20" ht="15.75" x14ac:dyDescent="0.25">
      <c r="A740" s="45"/>
      <c r="B740" s="39">
        <v>1</v>
      </c>
      <c r="C740" s="40">
        <v>5</v>
      </c>
      <c r="D740" s="40">
        <v>1</v>
      </c>
      <c r="E740" s="41">
        <v>1</v>
      </c>
      <c r="F740" s="55">
        <v>1</v>
      </c>
      <c r="G740" s="55">
        <v>2</v>
      </c>
      <c r="H740" s="42"/>
      <c r="I740" s="42"/>
      <c r="J740" s="43" t="s">
        <v>569</v>
      </c>
      <c r="K740" s="72">
        <v>0</v>
      </c>
      <c r="L740" s="72">
        <v>0</v>
      </c>
      <c r="M740" s="72">
        <v>0</v>
      </c>
      <c r="N740" s="72">
        <v>0</v>
      </c>
      <c r="O740" s="104"/>
      <c r="P740" s="72">
        <v>0</v>
      </c>
      <c r="Q740" s="72">
        <v>0</v>
      </c>
      <c r="R740" s="104"/>
      <c r="S740" s="72">
        <v>0</v>
      </c>
      <c r="T740" s="72">
        <v>0</v>
      </c>
    </row>
    <row r="741" spans="1:20" ht="15.75" x14ac:dyDescent="0.25">
      <c r="A741" s="45"/>
      <c r="B741" s="46">
        <v>1</v>
      </c>
      <c r="C741" s="47">
        <v>5</v>
      </c>
      <c r="D741" s="47">
        <v>1</v>
      </c>
      <c r="E741" s="48">
        <v>1</v>
      </c>
      <c r="F741" s="42">
        <v>1</v>
      </c>
      <c r="G741" s="42">
        <v>2</v>
      </c>
      <c r="H741" s="42">
        <v>1</v>
      </c>
      <c r="I741" s="42"/>
      <c r="J741" s="49" t="s">
        <v>567</v>
      </c>
      <c r="K741" s="50">
        <v>0</v>
      </c>
      <c r="L741" s="50">
        <v>0</v>
      </c>
      <c r="M741" s="50">
        <v>0</v>
      </c>
      <c r="N741" s="50">
        <v>0</v>
      </c>
      <c r="O741" s="122">
        <v>0.03</v>
      </c>
      <c r="P741" s="50">
        <v>0</v>
      </c>
      <c r="Q741" s="50">
        <v>0</v>
      </c>
      <c r="R741" s="101">
        <v>3.5000000000000003E-2</v>
      </c>
      <c r="S741" s="50">
        <v>0</v>
      </c>
      <c r="T741" s="50">
        <v>0</v>
      </c>
    </row>
    <row r="742" spans="1:20" ht="15.75" x14ac:dyDescent="0.25">
      <c r="A742" s="45"/>
      <c r="B742" s="46">
        <v>1</v>
      </c>
      <c r="C742" s="47">
        <v>5</v>
      </c>
      <c r="D742" s="47">
        <v>1</v>
      </c>
      <c r="E742" s="48">
        <v>1</v>
      </c>
      <c r="F742" s="42">
        <v>1</v>
      </c>
      <c r="G742" s="42">
        <v>2</v>
      </c>
      <c r="H742" s="42">
        <v>2</v>
      </c>
      <c r="I742" s="42"/>
      <c r="J742" s="49" t="s">
        <v>568</v>
      </c>
      <c r="K742" s="50">
        <v>0</v>
      </c>
      <c r="L742" s="50">
        <v>0</v>
      </c>
      <c r="M742" s="50">
        <v>0</v>
      </c>
      <c r="N742" s="50">
        <v>0</v>
      </c>
      <c r="O742" s="122">
        <v>0.03</v>
      </c>
      <c r="P742" s="50">
        <v>0</v>
      </c>
      <c r="Q742" s="50">
        <v>0</v>
      </c>
      <c r="R742" s="101">
        <v>3.5000000000000003E-2</v>
      </c>
      <c r="S742" s="50">
        <v>0</v>
      </c>
      <c r="T742" s="50">
        <v>0</v>
      </c>
    </row>
    <row r="743" spans="1:20" ht="15.75" x14ac:dyDescent="0.25">
      <c r="A743" s="45"/>
      <c r="B743" s="39">
        <v>1</v>
      </c>
      <c r="C743" s="40">
        <v>5</v>
      </c>
      <c r="D743" s="40">
        <v>1</v>
      </c>
      <c r="E743" s="41">
        <v>1</v>
      </c>
      <c r="F743" s="55">
        <v>1</v>
      </c>
      <c r="G743" s="55">
        <v>3</v>
      </c>
      <c r="H743" s="42"/>
      <c r="I743" s="42"/>
      <c r="J743" s="43" t="s">
        <v>570</v>
      </c>
      <c r="K743" s="72">
        <v>0</v>
      </c>
      <c r="L743" s="72">
        <v>0</v>
      </c>
      <c r="M743" s="72">
        <v>0</v>
      </c>
      <c r="N743" s="72">
        <v>0</v>
      </c>
      <c r="O743" s="104"/>
      <c r="P743" s="72">
        <v>0</v>
      </c>
      <c r="Q743" s="72">
        <v>0</v>
      </c>
      <c r="R743" s="104"/>
      <c r="S743" s="72">
        <v>0</v>
      </c>
      <c r="T743" s="72">
        <v>0</v>
      </c>
    </row>
    <row r="744" spans="1:20" ht="15.75" x14ac:dyDescent="0.25">
      <c r="A744" s="45"/>
      <c r="B744" s="46">
        <v>1</v>
      </c>
      <c r="C744" s="47">
        <v>5</v>
      </c>
      <c r="D744" s="47">
        <v>1</v>
      </c>
      <c r="E744" s="48">
        <v>1</v>
      </c>
      <c r="F744" s="42">
        <v>1</v>
      </c>
      <c r="G744" s="42">
        <v>3</v>
      </c>
      <c r="H744" s="42">
        <v>1</v>
      </c>
      <c r="I744" s="42"/>
      <c r="J744" s="49" t="s">
        <v>567</v>
      </c>
      <c r="K744" s="50">
        <v>0</v>
      </c>
      <c r="L744" s="50">
        <v>0</v>
      </c>
      <c r="M744" s="50">
        <v>0</v>
      </c>
      <c r="N744" s="50">
        <v>0</v>
      </c>
      <c r="O744" s="122">
        <v>0.03</v>
      </c>
      <c r="P744" s="50">
        <v>0</v>
      </c>
      <c r="Q744" s="50">
        <v>0</v>
      </c>
      <c r="R744" s="101">
        <v>3.5000000000000003E-2</v>
      </c>
      <c r="S744" s="50">
        <v>0</v>
      </c>
      <c r="T744" s="50">
        <v>0</v>
      </c>
    </row>
    <row r="745" spans="1:20" ht="15.75" x14ac:dyDescent="0.25">
      <c r="A745" s="45"/>
      <c r="B745" s="46">
        <v>1</v>
      </c>
      <c r="C745" s="47">
        <v>5</v>
      </c>
      <c r="D745" s="47">
        <v>1</v>
      </c>
      <c r="E745" s="48">
        <v>1</v>
      </c>
      <c r="F745" s="42">
        <v>1</v>
      </c>
      <c r="G745" s="42">
        <v>3</v>
      </c>
      <c r="H745" s="42">
        <v>2</v>
      </c>
      <c r="I745" s="42"/>
      <c r="J745" s="49" t="s">
        <v>568</v>
      </c>
      <c r="K745" s="50">
        <v>0</v>
      </c>
      <c r="L745" s="50">
        <v>0</v>
      </c>
      <c r="M745" s="50">
        <v>0</v>
      </c>
      <c r="N745" s="50">
        <v>0</v>
      </c>
      <c r="O745" s="122">
        <v>0.03</v>
      </c>
      <c r="P745" s="50">
        <v>0</v>
      </c>
      <c r="Q745" s="50">
        <v>0</v>
      </c>
      <c r="R745" s="101">
        <v>3.5000000000000003E-2</v>
      </c>
      <c r="S745" s="50">
        <v>0</v>
      </c>
      <c r="T745" s="50">
        <v>0</v>
      </c>
    </row>
    <row r="746" spans="1:20" ht="15.75" x14ac:dyDescent="0.25">
      <c r="A746" s="45"/>
      <c r="B746" s="39">
        <v>1</v>
      </c>
      <c r="C746" s="40">
        <v>5</v>
      </c>
      <c r="D746" s="40">
        <v>1</v>
      </c>
      <c r="E746" s="41">
        <v>1</v>
      </c>
      <c r="F746" s="55">
        <v>1</v>
      </c>
      <c r="G746" s="55">
        <v>4</v>
      </c>
      <c r="H746" s="42"/>
      <c r="I746" s="42"/>
      <c r="J746" s="43" t="s">
        <v>571</v>
      </c>
      <c r="K746" s="72">
        <v>0</v>
      </c>
      <c r="L746" s="72">
        <v>0</v>
      </c>
      <c r="M746" s="72">
        <v>0</v>
      </c>
      <c r="N746" s="72">
        <v>0</v>
      </c>
      <c r="O746" s="122">
        <v>0.03</v>
      </c>
      <c r="P746" s="86">
        <v>0</v>
      </c>
      <c r="Q746" s="86">
        <v>0</v>
      </c>
      <c r="R746" s="101">
        <v>3.5000000000000003E-2</v>
      </c>
      <c r="S746" s="86">
        <v>0</v>
      </c>
      <c r="T746" s="86">
        <v>0</v>
      </c>
    </row>
    <row r="747" spans="1:20" ht="15.75" x14ac:dyDescent="0.25">
      <c r="A747" s="45"/>
      <c r="B747" s="39">
        <v>1</v>
      </c>
      <c r="C747" s="40">
        <v>5</v>
      </c>
      <c r="D747" s="40">
        <v>1</v>
      </c>
      <c r="E747" s="41">
        <v>1</v>
      </c>
      <c r="F747" s="55">
        <v>1</v>
      </c>
      <c r="G747" s="55">
        <v>5</v>
      </c>
      <c r="H747" s="42"/>
      <c r="I747" s="42"/>
      <c r="J747" s="43" t="s">
        <v>572</v>
      </c>
      <c r="K747" s="72">
        <v>0</v>
      </c>
      <c r="L747" s="72">
        <v>0</v>
      </c>
      <c r="M747" s="72">
        <v>0</v>
      </c>
      <c r="N747" s="72">
        <v>0</v>
      </c>
      <c r="O747" s="122">
        <v>0.03</v>
      </c>
      <c r="P747" s="86">
        <v>0</v>
      </c>
      <c r="Q747" s="86">
        <v>0</v>
      </c>
      <c r="R747" s="101">
        <v>3.5000000000000003E-2</v>
      </c>
      <c r="S747" s="86">
        <v>0</v>
      </c>
      <c r="T747" s="86">
        <v>0</v>
      </c>
    </row>
    <row r="748" spans="1:20" ht="15.75" x14ac:dyDescent="0.25">
      <c r="A748" s="45"/>
      <c r="B748" s="39">
        <v>1</v>
      </c>
      <c r="C748" s="40">
        <v>5</v>
      </c>
      <c r="D748" s="40">
        <v>1</v>
      </c>
      <c r="E748" s="41">
        <v>1</v>
      </c>
      <c r="F748" s="55">
        <v>1</v>
      </c>
      <c r="G748" s="55">
        <v>6</v>
      </c>
      <c r="H748" s="42"/>
      <c r="I748" s="42"/>
      <c r="J748" s="43" t="s">
        <v>573</v>
      </c>
      <c r="K748" s="72">
        <v>0</v>
      </c>
      <c r="L748" s="72">
        <v>0</v>
      </c>
      <c r="M748" s="72">
        <v>0</v>
      </c>
      <c r="N748" s="72">
        <v>0</v>
      </c>
      <c r="O748" s="122">
        <v>0.03</v>
      </c>
      <c r="P748" s="86">
        <v>0</v>
      </c>
      <c r="Q748" s="72">
        <v>0</v>
      </c>
      <c r="R748" s="101">
        <v>3.5000000000000003E-2</v>
      </c>
      <c r="S748" s="86">
        <v>0</v>
      </c>
      <c r="T748" s="72">
        <v>0</v>
      </c>
    </row>
    <row r="749" spans="1:20" ht="15.75" x14ac:dyDescent="0.25">
      <c r="A749" s="71">
        <v>2</v>
      </c>
      <c r="B749" s="39">
        <v>1</v>
      </c>
      <c r="C749" s="40">
        <v>5</v>
      </c>
      <c r="D749" s="40">
        <v>1</v>
      </c>
      <c r="E749" s="41">
        <v>1</v>
      </c>
      <c r="F749" s="55">
        <v>2</v>
      </c>
      <c r="G749" s="55"/>
      <c r="H749" s="42"/>
      <c r="I749" s="42"/>
      <c r="J749" s="43" t="s">
        <v>574</v>
      </c>
      <c r="K749" s="72">
        <v>5360.43</v>
      </c>
      <c r="L749" s="72">
        <v>893.41</v>
      </c>
      <c r="M749" s="72">
        <v>1786.81</v>
      </c>
      <c r="N749" s="72">
        <v>8040.65</v>
      </c>
      <c r="O749" s="104"/>
      <c r="P749" s="72">
        <v>241.21</v>
      </c>
      <c r="Q749" s="72">
        <v>8281.8599999999988</v>
      </c>
      <c r="R749" s="104"/>
      <c r="S749" s="72">
        <v>289.86</v>
      </c>
      <c r="T749" s="72">
        <v>8571.7199999999993</v>
      </c>
    </row>
    <row r="750" spans="1:20" ht="15.75" x14ac:dyDescent="0.25">
      <c r="A750" s="54"/>
      <c r="B750" s="39">
        <v>1</v>
      </c>
      <c r="C750" s="40">
        <v>5</v>
      </c>
      <c r="D750" s="40">
        <v>1</v>
      </c>
      <c r="E750" s="41">
        <v>1</v>
      </c>
      <c r="F750" s="55">
        <v>2</v>
      </c>
      <c r="G750" s="55">
        <v>1</v>
      </c>
      <c r="H750" s="42"/>
      <c r="I750" s="42"/>
      <c r="J750" s="43" t="s">
        <v>575</v>
      </c>
      <c r="K750" s="72">
        <v>5360.43</v>
      </c>
      <c r="L750" s="72">
        <v>893.41</v>
      </c>
      <c r="M750" s="72">
        <v>1786.81</v>
      </c>
      <c r="N750" s="72">
        <v>8040.65</v>
      </c>
      <c r="O750" s="104"/>
      <c r="P750" s="72">
        <v>241.21</v>
      </c>
      <c r="Q750" s="72">
        <v>8281.8599999999988</v>
      </c>
      <c r="R750" s="104"/>
      <c r="S750" s="72">
        <v>289.86</v>
      </c>
      <c r="T750" s="72">
        <v>8571.7199999999993</v>
      </c>
    </row>
    <row r="751" spans="1:20" ht="15.75" x14ac:dyDescent="0.25">
      <c r="A751" s="45"/>
      <c r="B751" s="46">
        <v>1</v>
      </c>
      <c r="C751" s="47">
        <v>5</v>
      </c>
      <c r="D751" s="47">
        <v>1</v>
      </c>
      <c r="E751" s="48">
        <v>1</v>
      </c>
      <c r="F751" s="42">
        <v>2</v>
      </c>
      <c r="G751" s="42">
        <v>1</v>
      </c>
      <c r="H751" s="42">
        <v>1</v>
      </c>
      <c r="I751" s="42"/>
      <c r="J751" s="49" t="s">
        <v>576</v>
      </c>
      <c r="K751" s="50">
        <v>5360.43</v>
      </c>
      <c r="L751" s="50">
        <v>893.41</v>
      </c>
      <c r="M751" s="50">
        <v>1786.81</v>
      </c>
      <c r="N751" s="50">
        <v>8040.65</v>
      </c>
      <c r="O751" s="122">
        <v>0.03</v>
      </c>
      <c r="P751" s="50">
        <v>241.21</v>
      </c>
      <c r="Q751" s="50">
        <v>8281.8599999999988</v>
      </c>
      <c r="R751" s="101">
        <v>3.5000000000000003E-2</v>
      </c>
      <c r="S751" s="50">
        <v>289.86</v>
      </c>
      <c r="T751" s="50">
        <v>8571.7199999999993</v>
      </c>
    </row>
    <row r="752" spans="1:20" ht="15.75" x14ac:dyDescent="0.25">
      <c r="A752" s="45"/>
      <c r="B752" s="46">
        <v>1</v>
      </c>
      <c r="C752" s="47">
        <v>5</v>
      </c>
      <c r="D752" s="47">
        <v>1</v>
      </c>
      <c r="E752" s="48">
        <v>1</v>
      </c>
      <c r="F752" s="42">
        <v>2</v>
      </c>
      <c r="G752" s="42">
        <v>1</v>
      </c>
      <c r="H752" s="42">
        <v>2</v>
      </c>
      <c r="I752" s="42"/>
      <c r="J752" s="49" t="s">
        <v>577</v>
      </c>
      <c r="K752" s="50">
        <v>0</v>
      </c>
      <c r="L752" s="50">
        <v>0</v>
      </c>
      <c r="M752" s="50">
        <v>0</v>
      </c>
      <c r="N752" s="50">
        <v>0</v>
      </c>
      <c r="O752" s="122">
        <v>0.03</v>
      </c>
      <c r="P752" s="50">
        <v>0</v>
      </c>
      <c r="Q752" s="50">
        <v>0</v>
      </c>
      <c r="R752" s="101">
        <v>3.5000000000000003E-2</v>
      </c>
      <c r="S752" s="50">
        <v>0</v>
      </c>
      <c r="T752" s="50">
        <v>0</v>
      </c>
    </row>
    <row r="753" spans="1:20" ht="15.75" x14ac:dyDescent="0.25">
      <c r="A753" s="45"/>
      <c r="B753" s="46">
        <v>1</v>
      </c>
      <c r="C753" s="47">
        <v>5</v>
      </c>
      <c r="D753" s="47">
        <v>1</v>
      </c>
      <c r="E753" s="48">
        <v>1</v>
      </c>
      <c r="F753" s="42">
        <v>2</v>
      </c>
      <c r="G753" s="42">
        <v>1</v>
      </c>
      <c r="H753" s="42">
        <v>3</v>
      </c>
      <c r="I753" s="42"/>
      <c r="J753" s="49" t="s">
        <v>578</v>
      </c>
      <c r="K753" s="50">
        <v>0</v>
      </c>
      <c r="L753" s="50">
        <v>0</v>
      </c>
      <c r="M753" s="50">
        <v>0</v>
      </c>
      <c r="N753" s="50">
        <v>0</v>
      </c>
      <c r="O753" s="122">
        <v>0.03</v>
      </c>
      <c r="P753" s="50">
        <v>0</v>
      </c>
      <c r="Q753" s="50">
        <v>0</v>
      </c>
      <c r="R753" s="101">
        <v>3.5000000000000003E-2</v>
      </c>
      <c r="S753" s="50">
        <v>0</v>
      </c>
      <c r="T753" s="50">
        <v>0</v>
      </c>
    </row>
    <row r="754" spans="1:20" ht="15.75" x14ac:dyDescent="0.25">
      <c r="A754" s="45"/>
      <c r="B754" s="39">
        <v>1</v>
      </c>
      <c r="C754" s="40">
        <v>5</v>
      </c>
      <c r="D754" s="40">
        <v>1</v>
      </c>
      <c r="E754" s="41">
        <v>1</v>
      </c>
      <c r="F754" s="55">
        <v>2</v>
      </c>
      <c r="G754" s="55">
        <v>2</v>
      </c>
      <c r="H754" s="42"/>
      <c r="I754" s="42"/>
      <c r="J754" s="43" t="s">
        <v>579</v>
      </c>
      <c r="K754" s="72">
        <v>0</v>
      </c>
      <c r="L754" s="72">
        <v>0</v>
      </c>
      <c r="M754" s="72">
        <v>0</v>
      </c>
      <c r="N754" s="72">
        <v>0</v>
      </c>
      <c r="O754" s="104"/>
      <c r="P754" s="72">
        <v>0</v>
      </c>
      <c r="Q754" s="72">
        <v>0</v>
      </c>
      <c r="R754" s="104"/>
      <c r="S754" s="72">
        <v>0</v>
      </c>
      <c r="T754" s="72">
        <v>0</v>
      </c>
    </row>
    <row r="755" spans="1:20" ht="15.75" x14ac:dyDescent="0.25">
      <c r="A755" s="45"/>
      <c r="B755" s="46">
        <v>1</v>
      </c>
      <c r="C755" s="47">
        <v>5</v>
      </c>
      <c r="D755" s="47">
        <v>1</v>
      </c>
      <c r="E755" s="48">
        <v>1</v>
      </c>
      <c r="F755" s="42">
        <v>2</v>
      </c>
      <c r="G755" s="42">
        <v>2</v>
      </c>
      <c r="H755" s="42">
        <v>1</v>
      </c>
      <c r="I755" s="42"/>
      <c r="J755" s="49" t="s">
        <v>576</v>
      </c>
      <c r="K755" s="50">
        <v>0</v>
      </c>
      <c r="L755" s="50">
        <v>0</v>
      </c>
      <c r="M755" s="50">
        <v>0</v>
      </c>
      <c r="N755" s="50">
        <v>0</v>
      </c>
      <c r="O755" s="122">
        <v>0.03</v>
      </c>
      <c r="P755" s="50">
        <v>0</v>
      </c>
      <c r="Q755" s="50">
        <v>0</v>
      </c>
      <c r="R755" s="101">
        <v>3.5000000000000003E-2</v>
      </c>
      <c r="S755" s="50">
        <v>0</v>
      </c>
      <c r="T755" s="50">
        <v>0</v>
      </c>
    </row>
    <row r="756" spans="1:20" ht="15.75" x14ac:dyDescent="0.25">
      <c r="A756" s="45"/>
      <c r="B756" s="46">
        <v>1</v>
      </c>
      <c r="C756" s="47">
        <v>5</v>
      </c>
      <c r="D756" s="47">
        <v>1</v>
      </c>
      <c r="E756" s="48">
        <v>1</v>
      </c>
      <c r="F756" s="42">
        <v>2</v>
      </c>
      <c r="G756" s="42">
        <v>2</v>
      </c>
      <c r="H756" s="42">
        <v>2</v>
      </c>
      <c r="I756" s="42"/>
      <c r="J756" s="49" t="s">
        <v>577</v>
      </c>
      <c r="K756" s="50">
        <v>0</v>
      </c>
      <c r="L756" s="50">
        <v>0</v>
      </c>
      <c r="M756" s="50">
        <v>0</v>
      </c>
      <c r="N756" s="50">
        <v>0</v>
      </c>
      <c r="O756" s="122">
        <v>0.03</v>
      </c>
      <c r="P756" s="50">
        <v>0</v>
      </c>
      <c r="Q756" s="50">
        <v>0</v>
      </c>
      <c r="R756" s="101">
        <v>3.5000000000000003E-2</v>
      </c>
      <c r="S756" s="50">
        <v>0</v>
      </c>
      <c r="T756" s="50">
        <v>0</v>
      </c>
    </row>
    <row r="757" spans="1:20" ht="15.75" x14ac:dyDescent="0.25">
      <c r="A757" s="45"/>
      <c r="B757" s="46">
        <v>1</v>
      </c>
      <c r="C757" s="47">
        <v>5</v>
      </c>
      <c r="D757" s="47">
        <v>1</v>
      </c>
      <c r="E757" s="48">
        <v>1</v>
      </c>
      <c r="F757" s="42">
        <v>2</v>
      </c>
      <c r="G757" s="42">
        <v>2</v>
      </c>
      <c r="H757" s="42">
        <v>3</v>
      </c>
      <c r="I757" s="42"/>
      <c r="J757" s="49" t="s">
        <v>578</v>
      </c>
      <c r="K757" s="50">
        <v>0</v>
      </c>
      <c r="L757" s="50">
        <v>0</v>
      </c>
      <c r="M757" s="50">
        <v>0</v>
      </c>
      <c r="N757" s="50">
        <v>0</v>
      </c>
      <c r="O757" s="122">
        <v>0.03</v>
      </c>
      <c r="P757" s="50">
        <v>0</v>
      </c>
      <c r="Q757" s="50">
        <v>0</v>
      </c>
      <c r="R757" s="101">
        <v>3.5000000000000003E-2</v>
      </c>
      <c r="S757" s="50">
        <v>0</v>
      </c>
      <c r="T757" s="50">
        <v>0</v>
      </c>
    </row>
    <row r="758" spans="1:20" ht="15.75" x14ac:dyDescent="0.25">
      <c r="A758" s="123" t="s">
        <v>22</v>
      </c>
      <c r="B758" s="124">
        <v>1</v>
      </c>
      <c r="C758" s="125">
        <v>5</v>
      </c>
      <c r="D758" s="125">
        <v>1</v>
      </c>
      <c r="E758" s="126">
        <v>2</v>
      </c>
      <c r="F758" s="131"/>
      <c r="G758" s="131"/>
      <c r="H758" s="131"/>
      <c r="I758" s="131"/>
      <c r="J758" s="128" t="s">
        <v>580</v>
      </c>
      <c r="K758" s="144">
        <v>0</v>
      </c>
      <c r="L758" s="144">
        <v>0</v>
      </c>
      <c r="M758" s="144">
        <v>0</v>
      </c>
      <c r="N758" s="144">
        <v>0</v>
      </c>
      <c r="O758" s="137"/>
      <c r="P758" s="144">
        <v>0</v>
      </c>
      <c r="Q758" s="144">
        <v>0</v>
      </c>
      <c r="R758" s="137"/>
      <c r="S758" s="144">
        <v>0</v>
      </c>
      <c r="T758" s="144">
        <v>0</v>
      </c>
    </row>
    <row r="759" spans="1:20" ht="27.75" customHeight="1" x14ac:dyDescent="0.25">
      <c r="A759" s="45">
        <v>1</v>
      </c>
      <c r="B759" s="39">
        <v>1</v>
      </c>
      <c r="C759" s="40">
        <v>5</v>
      </c>
      <c r="D759" s="40">
        <v>1</v>
      </c>
      <c r="E759" s="41">
        <v>2</v>
      </c>
      <c r="F759" s="55">
        <v>1</v>
      </c>
      <c r="G759" s="55"/>
      <c r="H759" s="42"/>
      <c r="I759" s="42"/>
      <c r="J759" s="57" t="s">
        <v>581</v>
      </c>
      <c r="K759" s="72">
        <v>0</v>
      </c>
      <c r="L759" s="72">
        <v>0</v>
      </c>
      <c r="M759" s="72">
        <v>0</v>
      </c>
      <c r="N759" s="72">
        <v>0</v>
      </c>
      <c r="O759" s="104"/>
      <c r="P759" s="72">
        <v>0</v>
      </c>
      <c r="Q759" s="72">
        <v>0</v>
      </c>
      <c r="R759" s="104"/>
      <c r="S759" s="72">
        <v>0</v>
      </c>
      <c r="T759" s="72">
        <v>0</v>
      </c>
    </row>
    <row r="760" spans="1:20" ht="15.75" x14ac:dyDescent="0.25">
      <c r="A760" s="45"/>
      <c r="B760" s="39">
        <v>1</v>
      </c>
      <c r="C760" s="40">
        <v>5</v>
      </c>
      <c r="D760" s="40">
        <v>1</v>
      </c>
      <c r="E760" s="41">
        <v>2</v>
      </c>
      <c r="F760" s="55">
        <v>1</v>
      </c>
      <c r="G760" s="55">
        <v>1</v>
      </c>
      <c r="H760" s="42"/>
      <c r="I760" s="42"/>
      <c r="J760" s="43" t="s">
        <v>582</v>
      </c>
      <c r="K760" s="72">
        <v>0</v>
      </c>
      <c r="L760" s="72">
        <v>0</v>
      </c>
      <c r="M760" s="72">
        <v>0</v>
      </c>
      <c r="N760" s="72">
        <v>0</v>
      </c>
      <c r="O760" s="122">
        <v>0.03</v>
      </c>
      <c r="P760" s="86">
        <v>0</v>
      </c>
      <c r="Q760" s="72">
        <v>0</v>
      </c>
      <c r="R760" s="101">
        <v>3.5000000000000003E-2</v>
      </c>
      <c r="S760" s="86">
        <v>0</v>
      </c>
      <c r="T760" s="72">
        <v>0</v>
      </c>
    </row>
    <row r="761" spans="1:20" ht="15.75" x14ac:dyDescent="0.25">
      <c r="A761" s="45"/>
      <c r="B761" s="39">
        <v>1</v>
      </c>
      <c r="C761" s="40">
        <v>5</v>
      </c>
      <c r="D761" s="40">
        <v>1</v>
      </c>
      <c r="E761" s="41">
        <v>2</v>
      </c>
      <c r="F761" s="55">
        <v>1</v>
      </c>
      <c r="G761" s="55">
        <v>2</v>
      </c>
      <c r="H761" s="42"/>
      <c r="I761" s="42"/>
      <c r="J761" s="43" t="s">
        <v>583</v>
      </c>
      <c r="K761" s="72">
        <v>0</v>
      </c>
      <c r="L761" s="72">
        <v>0</v>
      </c>
      <c r="M761" s="72">
        <v>0</v>
      </c>
      <c r="N761" s="72">
        <v>0</v>
      </c>
      <c r="O761" s="122">
        <v>0.03</v>
      </c>
      <c r="P761" s="86">
        <v>0</v>
      </c>
      <c r="Q761" s="72">
        <v>0</v>
      </c>
      <c r="R761" s="101">
        <v>3.5000000000000003E-2</v>
      </c>
      <c r="S761" s="86">
        <v>0</v>
      </c>
      <c r="T761" s="72">
        <v>0</v>
      </c>
    </row>
    <row r="762" spans="1:20" ht="15.75" x14ac:dyDescent="0.25">
      <c r="A762" s="45"/>
      <c r="B762" s="39">
        <v>1</v>
      </c>
      <c r="C762" s="40">
        <v>5</v>
      </c>
      <c r="D762" s="40">
        <v>1</v>
      </c>
      <c r="E762" s="41">
        <v>2</v>
      </c>
      <c r="F762" s="55">
        <v>1</v>
      </c>
      <c r="G762" s="55">
        <v>3</v>
      </c>
      <c r="H762" s="42"/>
      <c r="I762" s="42"/>
      <c r="J762" s="43" t="s">
        <v>584</v>
      </c>
      <c r="K762" s="72">
        <v>0</v>
      </c>
      <c r="L762" s="72">
        <v>0</v>
      </c>
      <c r="M762" s="72">
        <v>0</v>
      </c>
      <c r="N762" s="72">
        <v>0</v>
      </c>
      <c r="O762" s="104"/>
      <c r="P762" s="72">
        <v>0</v>
      </c>
      <c r="Q762" s="72">
        <v>0</v>
      </c>
      <c r="R762" s="104"/>
      <c r="S762" s="72">
        <v>0</v>
      </c>
      <c r="T762" s="72">
        <v>0</v>
      </c>
    </row>
    <row r="763" spans="1:20" ht="15.75" x14ac:dyDescent="0.25">
      <c r="A763" s="45"/>
      <c r="B763" s="46">
        <v>1</v>
      </c>
      <c r="C763" s="47">
        <v>5</v>
      </c>
      <c r="D763" s="47">
        <v>1</v>
      </c>
      <c r="E763" s="48">
        <v>2</v>
      </c>
      <c r="F763" s="42">
        <v>1</v>
      </c>
      <c r="G763" s="42">
        <v>3</v>
      </c>
      <c r="H763" s="42">
        <v>1</v>
      </c>
      <c r="I763" s="42"/>
      <c r="J763" s="49" t="s">
        <v>585</v>
      </c>
      <c r="K763" s="50">
        <v>0</v>
      </c>
      <c r="L763" s="50">
        <v>0</v>
      </c>
      <c r="M763" s="50">
        <v>0</v>
      </c>
      <c r="N763" s="50">
        <v>0</v>
      </c>
      <c r="O763" s="122">
        <v>0.03</v>
      </c>
      <c r="P763" s="50">
        <v>0</v>
      </c>
      <c r="Q763" s="50">
        <v>0</v>
      </c>
      <c r="R763" s="101">
        <v>3.5000000000000003E-2</v>
      </c>
      <c r="S763" s="50">
        <v>0</v>
      </c>
      <c r="T763" s="50">
        <v>0</v>
      </c>
    </row>
    <row r="764" spans="1:20" ht="15.75" x14ac:dyDescent="0.25">
      <c r="A764" s="45"/>
      <c r="B764" s="46">
        <v>1</v>
      </c>
      <c r="C764" s="47">
        <v>5</v>
      </c>
      <c r="D764" s="47">
        <v>1</v>
      </c>
      <c r="E764" s="48">
        <v>2</v>
      </c>
      <c r="F764" s="42">
        <v>1</v>
      </c>
      <c r="G764" s="42">
        <v>3</v>
      </c>
      <c r="H764" s="42">
        <v>2</v>
      </c>
      <c r="I764" s="42"/>
      <c r="J764" s="49" t="s">
        <v>586</v>
      </c>
      <c r="K764" s="50">
        <v>0</v>
      </c>
      <c r="L764" s="50">
        <v>0</v>
      </c>
      <c r="M764" s="50">
        <v>0</v>
      </c>
      <c r="N764" s="50">
        <v>0</v>
      </c>
      <c r="O764" s="122">
        <v>0.03</v>
      </c>
      <c r="P764" s="50">
        <v>0</v>
      </c>
      <c r="Q764" s="50">
        <v>0</v>
      </c>
      <c r="R764" s="101">
        <v>3.5000000000000003E-2</v>
      </c>
      <c r="S764" s="50">
        <v>0</v>
      </c>
      <c r="T764" s="50">
        <v>0</v>
      </c>
    </row>
    <row r="765" spans="1:20" ht="15.75" x14ac:dyDescent="0.25">
      <c r="A765" s="45"/>
      <c r="B765" s="46">
        <v>1</v>
      </c>
      <c r="C765" s="47">
        <v>5</v>
      </c>
      <c r="D765" s="47">
        <v>1</v>
      </c>
      <c r="E765" s="48">
        <v>2</v>
      </c>
      <c r="F765" s="42">
        <v>1</v>
      </c>
      <c r="G765" s="42">
        <v>3</v>
      </c>
      <c r="H765" s="42">
        <v>3</v>
      </c>
      <c r="I765" s="42"/>
      <c r="J765" s="49" t="s">
        <v>587</v>
      </c>
      <c r="K765" s="50">
        <v>0</v>
      </c>
      <c r="L765" s="50">
        <v>0</v>
      </c>
      <c r="M765" s="50">
        <v>0</v>
      </c>
      <c r="N765" s="50">
        <v>0</v>
      </c>
      <c r="O765" s="122">
        <v>0.03</v>
      </c>
      <c r="P765" s="50">
        <v>0</v>
      </c>
      <c r="Q765" s="50">
        <v>0</v>
      </c>
      <c r="R765" s="101">
        <v>3.5000000000000003E-2</v>
      </c>
      <c r="S765" s="50">
        <v>0</v>
      </c>
      <c r="T765" s="50">
        <v>0</v>
      </c>
    </row>
    <row r="766" spans="1:20" ht="27.75" customHeight="1" x14ac:dyDescent="0.25">
      <c r="A766" s="45"/>
      <c r="B766" s="39">
        <v>1</v>
      </c>
      <c r="C766" s="40">
        <v>5</v>
      </c>
      <c r="D766" s="40">
        <v>1</v>
      </c>
      <c r="E766" s="41">
        <v>2</v>
      </c>
      <c r="F766" s="55">
        <v>1</v>
      </c>
      <c r="G766" s="55">
        <v>4</v>
      </c>
      <c r="H766" s="42"/>
      <c r="I766" s="42"/>
      <c r="J766" s="57" t="s">
        <v>588</v>
      </c>
      <c r="K766" s="72">
        <v>0</v>
      </c>
      <c r="L766" s="72">
        <v>0</v>
      </c>
      <c r="M766" s="72">
        <v>0</v>
      </c>
      <c r="N766" s="72">
        <v>0</v>
      </c>
      <c r="O766" s="122">
        <v>0.03</v>
      </c>
      <c r="P766" s="86">
        <v>0</v>
      </c>
      <c r="Q766" s="72">
        <v>0</v>
      </c>
      <c r="R766" s="101">
        <v>3.5000000000000003E-2</v>
      </c>
      <c r="S766" s="86">
        <v>0</v>
      </c>
      <c r="T766" s="72">
        <v>0</v>
      </c>
    </row>
    <row r="767" spans="1:20" ht="42" customHeight="1" x14ac:dyDescent="0.25">
      <c r="A767" s="45"/>
      <c r="B767" s="39">
        <v>1</v>
      </c>
      <c r="C767" s="40">
        <v>5</v>
      </c>
      <c r="D767" s="40">
        <v>1</v>
      </c>
      <c r="E767" s="41">
        <v>2</v>
      </c>
      <c r="F767" s="55">
        <v>1</v>
      </c>
      <c r="G767" s="55">
        <v>5</v>
      </c>
      <c r="H767" s="42"/>
      <c r="I767" s="42"/>
      <c r="J767" s="57" t="s">
        <v>589</v>
      </c>
      <c r="K767" s="72">
        <v>0</v>
      </c>
      <c r="L767" s="72">
        <v>0</v>
      </c>
      <c r="M767" s="72">
        <v>0</v>
      </c>
      <c r="N767" s="72">
        <v>0</v>
      </c>
      <c r="O767" s="104"/>
      <c r="P767" s="72">
        <v>0</v>
      </c>
      <c r="Q767" s="72">
        <v>0</v>
      </c>
      <c r="R767" s="104"/>
      <c r="S767" s="72">
        <v>0</v>
      </c>
      <c r="T767" s="72">
        <v>0</v>
      </c>
    </row>
    <row r="768" spans="1:20" ht="15.75" x14ac:dyDescent="0.25">
      <c r="A768" s="45"/>
      <c r="B768" s="46">
        <v>1</v>
      </c>
      <c r="C768" s="47">
        <v>5</v>
      </c>
      <c r="D768" s="47">
        <v>1</v>
      </c>
      <c r="E768" s="48">
        <v>2</v>
      </c>
      <c r="F768" s="42">
        <v>1</v>
      </c>
      <c r="G768" s="42">
        <v>5</v>
      </c>
      <c r="H768" s="42">
        <v>1</v>
      </c>
      <c r="I768" s="42"/>
      <c r="J768" s="49" t="s">
        <v>590</v>
      </c>
      <c r="K768" s="50">
        <v>0</v>
      </c>
      <c r="L768" s="50">
        <v>0</v>
      </c>
      <c r="M768" s="50">
        <v>0</v>
      </c>
      <c r="N768" s="50">
        <v>0</v>
      </c>
      <c r="O768" s="122">
        <v>0.03</v>
      </c>
      <c r="P768" s="50">
        <v>0</v>
      </c>
      <c r="Q768" s="50">
        <v>0</v>
      </c>
      <c r="R768" s="101">
        <v>3.5000000000000003E-2</v>
      </c>
      <c r="S768" s="50">
        <v>0</v>
      </c>
      <c r="T768" s="50">
        <v>0</v>
      </c>
    </row>
    <row r="769" spans="1:20" ht="15.75" x14ac:dyDescent="0.25">
      <c r="A769" s="45"/>
      <c r="B769" s="46">
        <v>1</v>
      </c>
      <c r="C769" s="47">
        <v>5</v>
      </c>
      <c r="D769" s="47">
        <v>1</v>
      </c>
      <c r="E769" s="48">
        <v>2</v>
      </c>
      <c r="F769" s="42">
        <v>1</v>
      </c>
      <c r="G769" s="42">
        <v>5</v>
      </c>
      <c r="H769" s="42">
        <v>2</v>
      </c>
      <c r="I769" s="42"/>
      <c r="J769" s="49" t="s">
        <v>591</v>
      </c>
      <c r="K769" s="50">
        <v>0</v>
      </c>
      <c r="L769" s="50">
        <v>0</v>
      </c>
      <c r="M769" s="50">
        <v>0</v>
      </c>
      <c r="N769" s="50">
        <v>0</v>
      </c>
      <c r="O769" s="122">
        <v>0.03</v>
      </c>
      <c r="P769" s="50">
        <v>0</v>
      </c>
      <c r="Q769" s="50">
        <v>0</v>
      </c>
      <c r="R769" s="101">
        <v>3.5000000000000003E-2</v>
      </c>
      <c r="S769" s="50">
        <v>0</v>
      </c>
      <c r="T769" s="50">
        <v>0</v>
      </c>
    </row>
    <row r="770" spans="1:20" ht="15.75" x14ac:dyDescent="0.25">
      <c r="A770" s="45"/>
      <c r="B770" s="46">
        <v>1</v>
      </c>
      <c r="C770" s="47">
        <v>5</v>
      </c>
      <c r="D770" s="47">
        <v>1</v>
      </c>
      <c r="E770" s="48">
        <v>2</v>
      </c>
      <c r="F770" s="42">
        <v>1</v>
      </c>
      <c r="G770" s="42">
        <v>5</v>
      </c>
      <c r="H770" s="42">
        <v>3</v>
      </c>
      <c r="I770" s="42"/>
      <c r="J770" s="49" t="s">
        <v>592</v>
      </c>
      <c r="K770" s="50">
        <v>0</v>
      </c>
      <c r="L770" s="50">
        <v>0</v>
      </c>
      <c r="M770" s="50">
        <v>0</v>
      </c>
      <c r="N770" s="50">
        <v>0</v>
      </c>
      <c r="O770" s="122">
        <v>0.03</v>
      </c>
      <c r="P770" s="50">
        <v>0</v>
      </c>
      <c r="Q770" s="50">
        <v>0</v>
      </c>
      <c r="R770" s="101">
        <v>3.5000000000000003E-2</v>
      </c>
      <c r="S770" s="50">
        <v>0</v>
      </c>
      <c r="T770" s="50">
        <v>0</v>
      </c>
    </row>
    <row r="771" spans="1:20" ht="15.75" x14ac:dyDescent="0.25">
      <c r="A771" s="45"/>
      <c r="B771" s="46">
        <v>1</v>
      </c>
      <c r="C771" s="47">
        <v>5</v>
      </c>
      <c r="D771" s="47">
        <v>1</v>
      </c>
      <c r="E771" s="48">
        <v>2</v>
      </c>
      <c r="F771" s="42">
        <v>1</v>
      </c>
      <c r="G771" s="42">
        <v>5</v>
      </c>
      <c r="H771" s="42">
        <v>4</v>
      </c>
      <c r="I771" s="42"/>
      <c r="J771" s="49" t="s">
        <v>593</v>
      </c>
      <c r="K771" s="50">
        <v>0</v>
      </c>
      <c r="L771" s="50">
        <v>0</v>
      </c>
      <c r="M771" s="50">
        <v>0</v>
      </c>
      <c r="N771" s="50">
        <v>0</v>
      </c>
      <c r="O771" s="122">
        <v>0.03</v>
      </c>
      <c r="P771" s="50">
        <v>0</v>
      </c>
      <c r="Q771" s="50">
        <v>0</v>
      </c>
      <c r="R771" s="101">
        <v>3.5000000000000003E-2</v>
      </c>
      <c r="S771" s="50">
        <v>0</v>
      </c>
      <c r="T771" s="50">
        <v>0</v>
      </c>
    </row>
    <row r="772" spans="1:20" ht="15.75" customHeight="1" x14ac:dyDescent="0.25">
      <c r="A772" s="45"/>
      <c r="B772" s="39">
        <v>1</v>
      </c>
      <c r="C772" s="40">
        <v>5</v>
      </c>
      <c r="D772" s="40">
        <v>1</v>
      </c>
      <c r="E772" s="41">
        <v>2</v>
      </c>
      <c r="F772" s="55">
        <v>1</v>
      </c>
      <c r="G772" s="55">
        <v>6</v>
      </c>
      <c r="H772" s="42"/>
      <c r="I772" s="42"/>
      <c r="J772" s="57" t="s">
        <v>594</v>
      </c>
      <c r="K772" s="72">
        <v>0</v>
      </c>
      <c r="L772" s="72">
        <v>0</v>
      </c>
      <c r="M772" s="72">
        <v>0</v>
      </c>
      <c r="N772" s="72">
        <v>0</v>
      </c>
      <c r="O772" s="104"/>
      <c r="P772" s="72">
        <v>0</v>
      </c>
      <c r="Q772" s="72">
        <v>0</v>
      </c>
      <c r="R772" s="104"/>
      <c r="S772" s="72">
        <v>0</v>
      </c>
      <c r="T772" s="72">
        <v>0</v>
      </c>
    </row>
    <row r="773" spans="1:20" ht="15.75" x14ac:dyDescent="0.25">
      <c r="A773" s="45"/>
      <c r="B773" s="46">
        <v>1</v>
      </c>
      <c r="C773" s="47">
        <v>5</v>
      </c>
      <c r="D773" s="47">
        <v>1</v>
      </c>
      <c r="E773" s="48">
        <v>2</v>
      </c>
      <c r="F773" s="42">
        <v>1</v>
      </c>
      <c r="G773" s="42">
        <v>6</v>
      </c>
      <c r="H773" s="42">
        <v>1</v>
      </c>
      <c r="I773" s="42"/>
      <c r="J773" s="49" t="s">
        <v>595</v>
      </c>
      <c r="K773" s="50">
        <v>0</v>
      </c>
      <c r="L773" s="50">
        <v>0</v>
      </c>
      <c r="M773" s="50">
        <v>0</v>
      </c>
      <c r="N773" s="50">
        <v>0</v>
      </c>
      <c r="O773" s="122">
        <v>0.03</v>
      </c>
      <c r="P773" s="50">
        <v>0</v>
      </c>
      <c r="Q773" s="50">
        <v>0</v>
      </c>
      <c r="R773" s="101">
        <v>3.5000000000000003E-2</v>
      </c>
      <c r="S773" s="50">
        <v>0</v>
      </c>
      <c r="T773" s="50">
        <v>0</v>
      </c>
    </row>
    <row r="774" spans="1:20" ht="15.75" x14ac:dyDescent="0.25">
      <c r="A774" s="45"/>
      <c r="B774" s="46">
        <v>1</v>
      </c>
      <c r="C774" s="47">
        <v>5</v>
      </c>
      <c r="D774" s="47">
        <v>1</v>
      </c>
      <c r="E774" s="48">
        <v>2</v>
      </c>
      <c r="F774" s="42">
        <v>1</v>
      </c>
      <c r="G774" s="42">
        <v>6</v>
      </c>
      <c r="H774" s="42">
        <v>2</v>
      </c>
      <c r="I774" s="42"/>
      <c r="J774" s="49" t="s">
        <v>596</v>
      </c>
      <c r="K774" s="50">
        <v>0</v>
      </c>
      <c r="L774" s="50">
        <v>0</v>
      </c>
      <c r="M774" s="50">
        <v>0</v>
      </c>
      <c r="N774" s="50">
        <v>0</v>
      </c>
      <c r="O774" s="122">
        <v>0.03</v>
      </c>
      <c r="P774" s="50">
        <v>0</v>
      </c>
      <c r="Q774" s="50">
        <v>0</v>
      </c>
      <c r="R774" s="101">
        <v>3.5000000000000003E-2</v>
      </c>
      <c r="S774" s="50">
        <v>0</v>
      </c>
      <c r="T774" s="50">
        <v>0</v>
      </c>
    </row>
    <row r="775" spans="1:20" ht="15.75" x14ac:dyDescent="0.25">
      <c r="A775" s="45"/>
      <c r="B775" s="46">
        <v>1</v>
      </c>
      <c r="C775" s="47">
        <v>5</v>
      </c>
      <c r="D775" s="47">
        <v>1</v>
      </c>
      <c r="E775" s="48">
        <v>2</v>
      </c>
      <c r="F775" s="42">
        <v>1</v>
      </c>
      <c r="G775" s="42">
        <v>6</v>
      </c>
      <c r="H775" s="42">
        <v>3</v>
      </c>
      <c r="I775" s="42"/>
      <c r="J775" s="49" t="s">
        <v>597</v>
      </c>
      <c r="K775" s="50">
        <v>0</v>
      </c>
      <c r="L775" s="50">
        <v>0</v>
      </c>
      <c r="M775" s="50">
        <v>0</v>
      </c>
      <c r="N775" s="50">
        <v>0</v>
      </c>
      <c r="O775" s="122">
        <v>0.03</v>
      </c>
      <c r="P775" s="50">
        <v>0</v>
      </c>
      <c r="Q775" s="50">
        <v>0</v>
      </c>
      <c r="R775" s="101">
        <v>3.5000000000000003E-2</v>
      </c>
      <c r="S775" s="50">
        <v>0</v>
      </c>
      <c r="T775" s="50">
        <v>0</v>
      </c>
    </row>
    <row r="776" spans="1:20" ht="15.75" x14ac:dyDescent="0.25">
      <c r="A776" s="45"/>
      <c r="B776" s="39">
        <v>1</v>
      </c>
      <c r="C776" s="40">
        <v>5</v>
      </c>
      <c r="D776" s="40">
        <v>1</v>
      </c>
      <c r="E776" s="41">
        <v>2</v>
      </c>
      <c r="F776" s="55">
        <v>1</v>
      </c>
      <c r="G776" s="55">
        <v>7</v>
      </c>
      <c r="H776" s="42"/>
      <c r="I776" s="42"/>
      <c r="J776" s="43" t="s">
        <v>598</v>
      </c>
      <c r="K776" s="72">
        <v>0</v>
      </c>
      <c r="L776" s="72">
        <v>0</v>
      </c>
      <c r="M776" s="72">
        <v>0</v>
      </c>
      <c r="N776" s="72">
        <v>0</v>
      </c>
      <c r="O776" s="122">
        <v>0.03</v>
      </c>
      <c r="P776" s="86">
        <v>0</v>
      </c>
      <c r="Q776" s="72">
        <v>0</v>
      </c>
      <c r="R776" s="101">
        <v>3.5000000000000003E-2</v>
      </c>
      <c r="S776" s="86">
        <v>0</v>
      </c>
      <c r="T776" s="72">
        <v>0</v>
      </c>
    </row>
    <row r="777" spans="1:20" ht="15.75" x14ac:dyDescent="0.25">
      <c r="A777" s="45"/>
      <c r="B777" s="39">
        <v>1</v>
      </c>
      <c r="C777" s="40">
        <v>5</v>
      </c>
      <c r="D777" s="40">
        <v>1</v>
      </c>
      <c r="E777" s="41">
        <v>2</v>
      </c>
      <c r="F777" s="55">
        <v>1</v>
      </c>
      <c r="G777" s="55">
        <v>8</v>
      </c>
      <c r="H777" s="42"/>
      <c r="I777" s="42"/>
      <c r="J777" s="43" t="s">
        <v>599</v>
      </c>
      <c r="K777" s="72">
        <v>0</v>
      </c>
      <c r="L777" s="72">
        <v>0</v>
      </c>
      <c r="M777" s="72">
        <v>0</v>
      </c>
      <c r="N777" s="72">
        <v>0</v>
      </c>
      <c r="O777" s="122">
        <v>0.03</v>
      </c>
      <c r="P777" s="86">
        <v>0</v>
      </c>
      <c r="Q777" s="72">
        <v>0</v>
      </c>
      <c r="R777" s="101">
        <v>3.5000000000000003E-2</v>
      </c>
      <c r="S777" s="86">
        <v>0</v>
      </c>
      <c r="T777" s="72">
        <v>0</v>
      </c>
    </row>
    <row r="778" spans="1:20" ht="15.75" x14ac:dyDescent="0.25">
      <c r="A778" s="54">
        <v>2</v>
      </c>
      <c r="B778" s="39">
        <v>1</v>
      </c>
      <c r="C778" s="40">
        <v>5</v>
      </c>
      <c r="D778" s="40">
        <v>1</v>
      </c>
      <c r="E778" s="41">
        <v>2</v>
      </c>
      <c r="F778" s="55">
        <v>2</v>
      </c>
      <c r="G778" s="42"/>
      <c r="H778" s="42"/>
      <c r="I778" s="42"/>
      <c r="J778" s="43" t="s">
        <v>600</v>
      </c>
      <c r="K778" s="72">
        <v>0</v>
      </c>
      <c r="L778" s="72">
        <v>0</v>
      </c>
      <c r="M778" s="72">
        <v>0</v>
      </c>
      <c r="N778" s="72">
        <v>0</v>
      </c>
      <c r="O778" s="122">
        <v>0.03</v>
      </c>
      <c r="P778" s="86">
        <v>0</v>
      </c>
      <c r="Q778" s="72">
        <v>0</v>
      </c>
      <c r="R778" s="101">
        <v>3.5000000000000003E-2</v>
      </c>
      <c r="S778" s="86">
        <v>0</v>
      </c>
      <c r="T778" s="72">
        <v>0</v>
      </c>
    </row>
    <row r="779" spans="1:20" ht="25.5" x14ac:dyDescent="0.25">
      <c r="A779" s="54">
        <v>3</v>
      </c>
      <c r="B779" s="39">
        <v>1</v>
      </c>
      <c r="C779" s="40">
        <v>5</v>
      </c>
      <c r="D779" s="40">
        <v>1</v>
      </c>
      <c r="E779" s="41">
        <v>2</v>
      </c>
      <c r="F779" s="55">
        <v>3</v>
      </c>
      <c r="G779" s="42"/>
      <c r="H779" s="42"/>
      <c r="I779" s="42"/>
      <c r="J779" s="57" t="s">
        <v>601</v>
      </c>
      <c r="K779" s="72">
        <v>0</v>
      </c>
      <c r="L779" s="72">
        <v>0</v>
      </c>
      <c r="M779" s="72">
        <v>0</v>
      </c>
      <c r="N779" s="72">
        <v>0</v>
      </c>
      <c r="O779" s="122">
        <v>0.03</v>
      </c>
      <c r="P779" s="86">
        <v>0</v>
      </c>
      <c r="Q779" s="72">
        <v>0</v>
      </c>
      <c r="R779" s="101">
        <v>3.5000000000000003E-2</v>
      </c>
      <c r="S779" s="86">
        <v>0</v>
      </c>
      <c r="T779" s="72">
        <v>0</v>
      </c>
    </row>
    <row r="780" spans="1:20" ht="15.75" x14ac:dyDescent="0.25">
      <c r="A780" s="54">
        <v>4</v>
      </c>
      <c r="B780" s="39">
        <v>1</v>
      </c>
      <c r="C780" s="40">
        <v>5</v>
      </c>
      <c r="D780" s="40">
        <v>1</v>
      </c>
      <c r="E780" s="41">
        <v>2</v>
      </c>
      <c r="F780" s="55">
        <v>4</v>
      </c>
      <c r="G780" s="42"/>
      <c r="H780" s="42"/>
      <c r="I780" s="42"/>
      <c r="J780" s="43" t="s">
        <v>602</v>
      </c>
      <c r="K780" s="72">
        <v>0</v>
      </c>
      <c r="L780" s="72">
        <v>0</v>
      </c>
      <c r="M780" s="72">
        <v>0</v>
      </c>
      <c r="N780" s="72">
        <v>0</v>
      </c>
      <c r="O780" s="122">
        <v>0.03</v>
      </c>
      <c r="P780" s="86">
        <v>0</v>
      </c>
      <c r="Q780" s="72">
        <v>0</v>
      </c>
      <c r="R780" s="101">
        <v>3.5900000000000001E-2</v>
      </c>
      <c r="S780" s="86">
        <v>0</v>
      </c>
      <c r="T780" s="72">
        <v>0</v>
      </c>
    </row>
    <row r="781" spans="1:20" ht="15.75" x14ac:dyDescent="0.25">
      <c r="A781" s="123" t="s">
        <v>59</v>
      </c>
      <c r="B781" s="124">
        <v>1</v>
      </c>
      <c r="C781" s="125">
        <v>5</v>
      </c>
      <c r="D781" s="125">
        <v>1</v>
      </c>
      <c r="E781" s="126">
        <v>3</v>
      </c>
      <c r="F781" s="131"/>
      <c r="G781" s="131"/>
      <c r="H781" s="131"/>
      <c r="I781" s="131"/>
      <c r="J781" s="128" t="s">
        <v>603</v>
      </c>
      <c r="K781" s="144">
        <v>0</v>
      </c>
      <c r="L781" s="144">
        <v>0</v>
      </c>
      <c r="M781" s="144">
        <v>0</v>
      </c>
      <c r="N781" s="144">
        <v>0</v>
      </c>
      <c r="O781" s="137"/>
      <c r="P781" s="144">
        <v>0</v>
      </c>
      <c r="Q781" s="144">
        <v>0</v>
      </c>
      <c r="R781" s="137"/>
      <c r="S781" s="144">
        <v>0</v>
      </c>
      <c r="T781" s="144">
        <v>0</v>
      </c>
    </row>
    <row r="782" spans="1:20" ht="15.75" x14ac:dyDescent="0.25">
      <c r="A782" s="45"/>
      <c r="B782" s="46">
        <v>1</v>
      </c>
      <c r="C782" s="47">
        <v>5</v>
      </c>
      <c r="D782" s="47">
        <v>1</v>
      </c>
      <c r="E782" s="48">
        <v>3</v>
      </c>
      <c r="F782" s="42">
        <v>1</v>
      </c>
      <c r="G782" s="42"/>
      <c r="H782" s="42"/>
      <c r="I782" s="42"/>
      <c r="J782" s="49" t="s">
        <v>604</v>
      </c>
      <c r="K782" s="50">
        <v>0</v>
      </c>
      <c r="L782" s="50">
        <v>0</v>
      </c>
      <c r="M782" s="50">
        <v>0</v>
      </c>
      <c r="N782" s="50">
        <v>0</v>
      </c>
      <c r="O782" s="122">
        <v>0.03</v>
      </c>
      <c r="P782" s="50">
        <v>0</v>
      </c>
      <c r="Q782" s="50">
        <v>0</v>
      </c>
      <c r="R782" s="101">
        <v>3.5000000000000003E-2</v>
      </c>
      <c r="S782" s="50">
        <v>0</v>
      </c>
      <c r="T782" s="50">
        <v>0</v>
      </c>
    </row>
    <row r="783" spans="1:20" ht="15.75" x14ac:dyDescent="0.25">
      <c r="A783" s="45"/>
      <c r="B783" s="46">
        <v>1</v>
      </c>
      <c r="C783" s="47">
        <v>5</v>
      </c>
      <c r="D783" s="47">
        <v>1</v>
      </c>
      <c r="E783" s="48">
        <v>3</v>
      </c>
      <c r="F783" s="42">
        <v>2</v>
      </c>
      <c r="G783" s="42"/>
      <c r="H783" s="42"/>
      <c r="I783" s="42"/>
      <c r="J783" s="49" t="s">
        <v>605</v>
      </c>
      <c r="K783" s="50">
        <v>0</v>
      </c>
      <c r="L783" s="50">
        <v>0</v>
      </c>
      <c r="M783" s="50">
        <v>0</v>
      </c>
      <c r="N783" s="50">
        <v>0</v>
      </c>
      <c r="O783" s="122">
        <v>0.03</v>
      </c>
      <c r="P783" s="50">
        <v>0</v>
      </c>
      <c r="Q783" s="50">
        <v>0</v>
      </c>
      <c r="R783" s="101">
        <v>3.5000000000000003E-2</v>
      </c>
      <c r="S783" s="50">
        <v>0</v>
      </c>
      <c r="T783" s="50">
        <v>0</v>
      </c>
    </row>
    <row r="784" spans="1:20" ht="15.75" x14ac:dyDescent="0.25">
      <c r="A784" s="45"/>
      <c r="B784" s="46">
        <v>1</v>
      </c>
      <c r="C784" s="47">
        <v>5</v>
      </c>
      <c r="D784" s="47">
        <v>1</v>
      </c>
      <c r="E784" s="48">
        <v>3</v>
      </c>
      <c r="F784" s="42">
        <v>3</v>
      </c>
      <c r="G784" s="42"/>
      <c r="H784" s="42"/>
      <c r="I784" s="42"/>
      <c r="J784" s="49" t="s">
        <v>606</v>
      </c>
      <c r="K784" s="50">
        <v>0</v>
      </c>
      <c r="L784" s="50">
        <v>0</v>
      </c>
      <c r="M784" s="50">
        <v>0</v>
      </c>
      <c r="N784" s="50">
        <v>0</v>
      </c>
      <c r="O784" s="122">
        <v>0.03</v>
      </c>
      <c r="P784" s="50">
        <v>0</v>
      </c>
      <c r="Q784" s="50">
        <v>0</v>
      </c>
      <c r="R784" s="101">
        <v>3.5000000000000003E-2</v>
      </c>
      <c r="S784" s="50">
        <v>0</v>
      </c>
      <c r="T784" s="50">
        <v>0</v>
      </c>
    </row>
    <row r="785" spans="1:20" ht="15.75" x14ac:dyDescent="0.25">
      <c r="A785" s="45"/>
      <c r="B785" s="46">
        <v>1</v>
      </c>
      <c r="C785" s="47">
        <v>5</v>
      </c>
      <c r="D785" s="47">
        <v>1</v>
      </c>
      <c r="E785" s="48">
        <v>3</v>
      </c>
      <c r="F785" s="42">
        <v>4</v>
      </c>
      <c r="G785" s="42"/>
      <c r="H785" s="42"/>
      <c r="I785" s="42"/>
      <c r="J785" s="49" t="s">
        <v>155</v>
      </c>
      <c r="K785" s="50">
        <v>0</v>
      </c>
      <c r="L785" s="50">
        <v>0</v>
      </c>
      <c r="M785" s="50">
        <v>0</v>
      </c>
      <c r="N785" s="50">
        <v>0</v>
      </c>
      <c r="O785" s="122">
        <v>0.03</v>
      </c>
      <c r="P785" s="50">
        <v>0</v>
      </c>
      <c r="Q785" s="50">
        <v>0</v>
      </c>
      <c r="R785" s="101">
        <v>3.5000000000000003E-2</v>
      </c>
      <c r="S785" s="50">
        <v>0</v>
      </c>
      <c r="T785" s="50">
        <v>0</v>
      </c>
    </row>
    <row r="786" spans="1:20" ht="15.75" x14ac:dyDescent="0.25">
      <c r="A786" s="123" t="s">
        <v>607</v>
      </c>
      <c r="B786" s="124">
        <v>1</v>
      </c>
      <c r="C786" s="125">
        <v>5</v>
      </c>
      <c r="D786" s="125">
        <v>1</v>
      </c>
      <c r="E786" s="126">
        <v>4</v>
      </c>
      <c r="F786" s="131"/>
      <c r="G786" s="131"/>
      <c r="H786" s="131"/>
      <c r="I786" s="131"/>
      <c r="J786" s="128" t="s">
        <v>608</v>
      </c>
      <c r="K786" s="144">
        <v>0</v>
      </c>
      <c r="L786" s="144">
        <v>0</v>
      </c>
      <c r="M786" s="144">
        <v>0</v>
      </c>
      <c r="N786" s="144">
        <v>0</v>
      </c>
      <c r="O786" s="137"/>
      <c r="P786" s="144">
        <v>0</v>
      </c>
      <c r="Q786" s="144">
        <v>0</v>
      </c>
      <c r="R786" s="137"/>
      <c r="S786" s="144">
        <v>0</v>
      </c>
      <c r="T786" s="144">
        <v>0</v>
      </c>
    </row>
    <row r="787" spans="1:20" ht="15.75" x14ac:dyDescent="0.25">
      <c r="A787" s="45">
        <v>1</v>
      </c>
      <c r="B787" s="39">
        <v>1</v>
      </c>
      <c r="C787" s="40">
        <v>5</v>
      </c>
      <c r="D787" s="40">
        <v>1</v>
      </c>
      <c r="E787" s="41">
        <v>4</v>
      </c>
      <c r="F787" s="55">
        <v>1</v>
      </c>
      <c r="G787" s="42"/>
      <c r="H787" s="42"/>
      <c r="I787" s="42"/>
      <c r="J787" s="43" t="s">
        <v>609</v>
      </c>
      <c r="K787" s="72">
        <v>0</v>
      </c>
      <c r="L787" s="72">
        <v>0</v>
      </c>
      <c r="M787" s="72">
        <v>0</v>
      </c>
      <c r="N787" s="72">
        <v>0</v>
      </c>
      <c r="O787" s="104"/>
      <c r="P787" s="72">
        <v>0</v>
      </c>
      <c r="Q787" s="72">
        <v>0</v>
      </c>
      <c r="R787" s="104"/>
      <c r="S787" s="72">
        <v>0</v>
      </c>
      <c r="T787" s="72">
        <v>0</v>
      </c>
    </row>
    <row r="788" spans="1:20" ht="15.75" x14ac:dyDescent="0.25">
      <c r="A788" s="45"/>
      <c r="B788" s="46">
        <v>1</v>
      </c>
      <c r="C788" s="47">
        <v>5</v>
      </c>
      <c r="D788" s="47">
        <v>1</v>
      </c>
      <c r="E788" s="48">
        <v>4</v>
      </c>
      <c r="F788" s="42">
        <v>1</v>
      </c>
      <c r="G788" s="42">
        <v>1</v>
      </c>
      <c r="H788" s="42"/>
      <c r="I788" s="42"/>
      <c r="J788" s="49" t="s">
        <v>610</v>
      </c>
      <c r="K788" s="50">
        <v>0</v>
      </c>
      <c r="L788" s="50">
        <v>0</v>
      </c>
      <c r="M788" s="50">
        <v>0</v>
      </c>
      <c r="N788" s="50">
        <v>0</v>
      </c>
      <c r="O788" s="122">
        <v>0.03</v>
      </c>
      <c r="P788" s="50">
        <v>0</v>
      </c>
      <c r="Q788" s="50">
        <v>0</v>
      </c>
      <c r="R788" s="101">
        <v>3.5000000000000003E-2</v>
      </c>
      <c r="S788" s="50">
        <v>0</v>
      </c>
      <c r="T788" s="50">
        <v>0</v>
      </c>
    </row>
    <row r="789" spans="1:20" ht="15.75" x14ac:dyDescent="0.25">
      <c r="A789" s="45"/>
      <c r="B789" s="46">
        <v>1</v>
      </c>
      <c r="C789" s="47">
        <v>5</v>
      </c>
      <c r="D789" s="47">
        <v>1</v>
      </c>
      <c r="E789" s="48">
        <v>4</v>
      </c>
      <c r="F789" s="42">
        <v>1</v>
      </c>
      <c r="G789" s="42">
        <v>2</v>
      </c>
      <c r="H789" s="42"/>
      <c r="I789" s="42"/>
      <c r="J789" s="49" t="s">
        <v>611</v>
      </c>
      <c r="K789" s="50">
        <v>0</v>
      </c>
      <c r="L789" s="50">
        <v>0</v>
      </c>
      <c r="M789" s="50">
        <v>0</v>
      </c>
      <c r="N789" s="50">
        <v>0</v>
      </c>
      <c r="O789" s="122">
        <v>0.03</v>
      </c>
      <c r="P789" s="50">
        <v>0</v>
      </c>
      <c r="Q789" s="50">
        <v>0</v>
      </c>
      <c r="R789" s="101">
        <v>3.5000000000000003E-2</v>
      </c>
      <c r="S789" s="50">
        <v>0</v>
      </c>
      <c r="T789" s="50">
        <v>0</v>
      </c>
    </row>
    <row r="790" spans="1:20" ht="15.75" x14ac:dyDescent="0.25">
      <c r="A790" s="45"/>
      <c r="B790" s="46">
        <v>1</v>
      </c>
      <c r="C790" s="47">
        <v>5</v>
      </c>
      <c r="D790" s="47">
        <v>1</v>
      </c>
      <c r="E790" s="48">
        <v>4</v>
      </c>
      <c r="F790" s="42">
        <v>1</v>
      </c>
      <c r="G790" s="42">
        <v>3</v>
      </c>
      <c r="H790" s="42"/>
      <c r="I790" s="42"/>
      <c r="J790" s="49" t="s">
        <v>612</v>
      </c>
      <c r="K790" s="50">
        <v>0</v>
      </c>
      <c r="L790" s="50">
        <v>0</v>
      </c>
      <c r="M790" s="50">
        <v>0</v>
      </c>
      <c r="N790" s="50">
        <v>0</v>
      </c>
      <c r="O790" s="122">
        <v>0.03</v>
      </c>
      <c r="P790" s="50">
        <v>0</v>
      </c>
      <c r="Q790" s="50">
        <v>0</v>
      </c>
      <c r="R790" s="101">
        <v>3.5000000000000003E-2</v>
      </c>
      <c r="S790" s="50">
        <v>0</v>
      </c>
      <c r="T790" s="50">
        <v>0</v>
      </c>
    </row>
    <row r="791" spans="1:20" ht="15.75" x14ac:dyDescent="0.25">
      <c r="A791" s="45"/>
      <c r="B791" s="46">
        <v>1</v>
      </c>
      <c r="C791" s="47">
        <v>5</v>
      </c>
      <c r="D791" s="47">
        <v>1</v>
      </c>
      <c r="E791" s="48">
        <v>4</v>
      </c>
      <c r="F791" s="42">
        <v>1</v>
      </c>
      <c r="G791" s="42">
        <v>4</v>
      </c>
      <c r="H791" s="42"/>
      <c r="I791" s="42"/>
      <c r="J791" s="49" t="s">
        <v>613</v>
      </c>
      <c r="K791" s="50">
        <v>0</v>
      </c>
      <c r="L791" s="50">
        <v>0</v>
      </c>
      <c r="M791" s="50">
        <v>0</v>
      </c>
      <c r="N791" s="50">
        <v>0</v>
      </c>
      <c r="O791" s="122">
        <v>0.03</v>
      </c>
      <c r="P791" s="50">
        <v>0</v>
      </c>
      <c r="Q791" s="50">
        <v>0</v>
      </c>
      <c r="R791" s="101">
        <v>3.5000000000000003E-2</v>
      </c>
      <c r="S791" s="50">
        <v>0</v>
      </c>
      <c r="T791" s="50">
        <v>0</v>
      </c>
    </row>
    <row r="792" spans="1:20" ht="15.75" x14ac:dyDescent="0.25">
      <c r="A792" s="45"/>
      <c r="B792" s="46">
        <v>1</v>
      </c>
      <c r="C792" s="47">
        <v>5</v>
      </c>
      <c r="D792" s="47">
        <v>1</v>
      </c>
      <c r="E792" s="48">
        <v>4</v>
      </c>
      <c r="F792" s="42">
        <v>1</v>
      </c>
      <c r="G792" s="42">
        <v>5</v>
      </c>
      <c r="H792" s="42"/>
      <c r="I792" s="42"/>
      <c r="J792" s="49" t="s">
        <v>614</v>
      </c>
      <c r="K792" s="50">
        <v>0</v>
      </c>
      <c r="L792" s="50">
        <v>0</v>
      </c>
      <c r="M792" s="50">
        <v>0</v>
      </c>
      <c r="N792" s="50">
        <v>0</v>
      </c>
      <c r="O792" s="122">
        <v>0.03</v>
      </c>
      <c r="P792" s="50">
        <v>0</v>
      </c>
      <c r="Q792" s="50">
        <v>0</v>
      </c>
      <c r="R792" s="101">
        <v>3.5000000000000003E-2</v>
      </c>
      <c r="S792" s="50">
        <v>0</v>
      </c>
      <c r="T792" s="50">
        <v>0</v>
      </c>
    </row>
    <row r="793" spans="1:20" ht="15.75" x14ac:dyDescent="0.25">
      <c r="A793" s="45"/>
      <c r="B793" s="46">
        <v>1</v>
      </c>
      <c r="C793" s="47">
        <v>5</v>
      </c>
      <c r="D793" s="47">
        <v>1</v>
      </c>
      <c r="E793" s="48">
        <v>4</v>
      </c>
      <c r="F793" s="42">
        <v>1</v>
      </c>
      <c r="G793" s="42">
        <v>6</v>
      </c>
      <c r="H793" s="42"/>
      <c r="I793" s="42"/>
      <c r="J793" s="49" t="s">
        <v>615</v>
      </c>
      <c r="K793" s="50">
        <v>0</v>
      </c>
      <c r="L793" s="50">
        <v>0</v>
      </c>
      <c r="M793" s="50">
        <v>0</v>
      </c>
      <c r="N793" s="50">
        <v>0</v>
      </c>
      <c r="O793" s="122">
        <v>0.03</v>
      </c>
      <c r="P793" s="50">
        <v>0</v>
      </c>
      <c r="Q793" s="50">
        <v>0</v>
      </c>
      <c r="R793" s="101">
        <v>3.5000000000000003E-2</v>
      </c>
      <c r="S793" s="50">
        <v>0</v>
      </c>
      <c r="T793" s="50">
        <v>0</v>
      </c>
    </row>
    <row r="794" spans="1:20" ht="15.75" x14ac:dyDescent="0.25">
      <c r="A794" s="45">
        <v>2</v>
      </c>
      <c r="B794" s="39">
        <v>1</v>
      </c>
      <c r="C794" s="40">
        <v>5</v>
      </c>
      <c r="D794" s="40">
        <v>1</v>
      </c>
      <c r="E794" s="41">
        <v>4</v>
      </c>
      <c r="F794" s="55">
        <v>2</v>
      </c>
      <c r="G794" s="42"/>
      <c r="H794" s="42"/>
      <c r="I794" s="42"/>
      <c r="J794" s="43" t="s">
        <v>616</v>
      </c>
      <c r="K794" s="72">
        <v>0</v>
      </c>
      <c r="L794" s="72">
        <v>0</v>
      </c>
      <c r="M794" s="72">
        <v>0</v>
      </c>
      <c r="N794" s="72">
        <v>0</v>
      </c>
      <c r="O794" s="104"/>
      <c r="P794" s="72">
        <v>0</v>
      </c>
      <c r="Q794" s="72">
        <v>0</v>
      </c>
      <c r="R794" s="104"/>
      <c r="S794" s="72">
        <v>0</v>
      </c>
      <c r="T794" s="72">
        <v>0</v>
      </c>
    </row>
    <row r="795" spans="1:20" ht="15.75" x14ac:dyDescent="0.25">
      <c r="A795" s="45"/>
      <c r="B795" s="46">
        <v>1</v>
      </c>
      <c r="C795" s="47">
        <v>5</v>
      </c>
      <c r="D795" s="47">
        <v>1</v>
      </c>
      <c r="E795" s="48">
        <v>4</v>
      </c>
      <c r="F795" s="42">
        <v>2</v>
      </c>
      <c r="G795" s="42">
        <v>1</v>
      </c>
      <c r="H795" s="42"/>
      <c r="I795" s="42"/>
      <c r="J795" s="49" t="s">
        <v>610</v>
      </c>
      <c r="K795" s="50">
        <v>0</v>
      </c>
      <c r="L795" s="50">
        <v>0</v>
      </c>
      <c r="M795" s="50">
        <v>0</v>
      </c>
      <c r="N795" s="50">
        <v>0</v>
      </c>
      <c r="O795" s="122">
        <v>0.03</v>
      </c>
      <c r="P795" s="50">
        <v>0</v>
      </c>
      <c r="Q795" s="50">
        <v>0</v>
      </c>
      <c r="R795" s="101">
        <v>3.5000000000000003E-2</v>
      </c>
      <c r="S795" s="50">
        <v>0</v>
      </c>
      <c r="T795" s="50">
        <v>0</v>
      </c>
    </row>
    <row r="796" spans="1:20" ht="15.75" x14ac:dyDescent="0.25">
      <c r="A796" s="45"/>
      <c r="B796" s="46">
        <v>1</v>
      </c>
      <c r="C796" s="47">
        <v>5</v>
      </c>
      <c r="D796" s="47">
        <v>1</v>
      </c>
      <c r="E796" s="48">
        <v>4</v>
      </c>
      <c r="F796" s="42">
        <v>2</v>
      </c>
      <c r="G796" s="42">
        <v>2</v>
      </c>
      <c r="H796" s="42"/>
      <c r="I796" s="42"/>
      <c r="J796" s="49" t="s">
        <v>611</v>
      </c>
      <c r="K796" s="50">
        <v>0</v>
      </c>
      <c r="L796" s="50">
        <v>0</v>
      </c>
      <c r="M796" s="50">
        <v>0</v>
      </c>
      <c r="N796" s="50">
        <v>0</v>
      </c>
      <c r="O796" s="122">
        <v>0.03</v>
      </c>
      <c r="P796" s="50">
        <v>0</v>
      </c>
      <c r="Q796" s="50">
        <v>0</v>
      </c>
      <c r="R796" s="101">
        <v>3.5000000000000003E-2</v>
      </c>
      <c r="S796" s="50">
        <v>0</v>
      </c>
      <c r="T796" s="50">
        <v>0</v>
      </c>
    </row>
    <row r="797" spans="1:20" ht="15.75" x14ac:dyDescent="0.25">
      <c r="A797" s="45"/>
      <c r="B797" s="46">
        <v>1</v>
      </c>
      <c r="C797" s="47">
        <v>5</v>
      </c>
      <c r="D797" s="47">
        <v>1</v>
      </c>
      <c r="E797" s="48">
        <v>4</v>
      </c>
      <c r="F797" s="42">
        <v>2</v>
      </c>
      <c r="G797" s="42">
        <v>3</v>
      </c>
      <c r="H797" s="42"/>
      <c r="I797" s="42"/>
      <c r="J797" s="49" t="s">
        <v>612</v>
      </c>
      <c r="K797" s="50">
        <v>0</v>
      </c>
      <c r="L797" s="50">
        <v>0</v>
      </c>
      <c r="M797" s="50">
        <v>0</v>
      </c>
      <c r="N797" s="50">
        <v>0</v>
      </c>
      <c r="O797" s="122">
        <v>0.03</v>
      </c>
      <c r="P797" s="50">
        <v>0</v>
      </c>
      <c r="Q797" s="50">
        <v>0</v>
      </c>
      <c r="R797" s="101">
        <v>3.5000000000000003E-2</v>
      </c>
      <c r="S797" s="50">
        <v>0</v>
      </c>
      <c r="T797" s="50">
        <v>0</v>
      </c>
    </row>
    <row r="798" spans="1:20" ht="15.75" x14ac:dyDescent="0.25">
      <c r="A798" s="45"/>
      <c r="B798" s="46">
        <v>1</v>
      </c>
      <c r="C798" s="47">
        <v>5</v>
      </c>
      <c r="D798" s="47">
        <v>1</v>
      </c>
      <c r="E798" s="48">
        <v>4</v>
      </c>
      <c r="F798" s="42">
        <v>2</v>
      </c>
      <c r="G798" s="42">
        <v>4</v>
      </c>
      <c r="H798" s="42"/>
      <c r="I798" s="42"/>
      <c r="J798" s="49" t="s">
        <v>613</v>
      </c>
      <c r="K798" s="50">
        <v>0</v>
      </c>
      <c r="L798" s="50">
        <v>0</v>
      </c>
      <c r="M798" s="50">
        <v>0</v>
      </c>
      <c r="N798" s="50">
        <v>0</v>
      </c>
      <c r="O798" s="122">
        <v>0.03</v>
      </c>
      <c r="P798" s="50">
        <v>0</v>
      </c>
      <c r="Q798" s="50">
        <v>0</v>
      </c>
      <c r="R798" s="101">
        <v>3.5000000000000003E-2</v>
      </c>
      <c r="S798" s="50">
        <v>0</v>
      </c>
      <c r="T798" s="50">
        <v>0</v>
      </c>
    </row>
    <row r="799" spans="1:20" ht="15.75" x14ac:dyDescent="0.25">
      <c r="A799" s="45"/>
      <c r="B799" s="46">
        <v>1</v>
      </c>
      <c r="C799" s="47">
        <v>5</v>
      </c>
      <c r="D799" s="47">
        <v>1</v>
      </c>
      <c r="E799" s="48">
        <v>4</v>
      </c>
      <c r="F799" s="42">
        <v>2</v>
      </c>
      <c r="G799" s="42">
        <v>5</v>
      </c>
      <c r="H799" s="42"/>
      <c r="I799" s="42"/>
      <c r="J799" s="49" t="s">
        <v>614</v>
      </c>
      <c r="K799" s="50">
        <v>0</v>
      </c>
      <c r="L799" s="50">
        <v>0</v>
      </c>
      <c r="M799" s="50">
        <v>0</v>
      </c>
      <c r="N799" s="50">
        <v>0</v>
      </c>
      <c r="O799" s="122">
        <v>0.03</v>
      </c>
      <c r="P799" s="50">
        <v>0</v>
      </c>
      <c r="Q799" s="50">
        <v>0</v>
      </c>
      <c r="R799" s="101">
        <v>3.5000000000000003E-2</v>
      </c>
      <c r="S799" s="50">
        <v>0</v>
      </c>
      <c r="T799" s="50">
        <v>0</v>
      </c>
    </row>
    <row r="800" spans="1:20" ht="15.75" x14ac:dyDescent="0.25">
      <c r="A800" s="45"/>
      <c r="B800" s="46">
        <v>1</v>
      </c>
      <c r="C800" s="47">
        <v>5</v>
      </c>
      <c r="D800" s="47">
        <v>1</v>
      </c>
      <c r="E800" s="48">
        <v>4</v>
      </c>
      <c r="F800" s="42">
        <v>2</v>
      </c>
      <c r="G800" s="42">
        <v>6</v>
      </c>
      <c r="H800" s="42"/>
      <c r="I800" s="42"/>
      <c r="J800" s="49" t="s">
        <v>615</v>
      </c>
      <c r="K800" s="50">
        <v>0</v>
      </c>
      <c r="L800" s="50">
        <v>0</v>
      </c>
      <c r="M800" s="50">
        <v>0</v>
      </c>
      <c r="N800" s="50">
        <v>0</v>
      </c>
      <c r="O800" s="122">
        <v>0.03</v>
      </c>
      <c r="P800" s="50">
        <v>0</v>
      </c>
      <c r="Q800" s="50">
        <v>0</v>
      </c>
      <c r="R800" s="101">
        <v>3.5000000000000003E-2</v>
      </c>
      <c r="S800" s="50">
        <v>0</v>
      </c>
      <c r="T800" s="50">
        <v>0</v>
      </c>
    </row>
    <row r="801" spans="1:20" ht="15.75" x14ac:dyDescent="0.25">
      <c r="A801" s="123" t="s">
        <v>256</v>
      </c>
      <c r="B801" s="124">
        <v>1</v>
      </c>
      <c r="C801" s="125">
        <v>5</v>
      </c>
      <c r="D801" s="125">
        <v>1</v>
      </c>
      <c r="E801" s="126">
        <v>5</v>
      </c>
      <c r="F801" s="131"/>
      <c r="G801" s="131"/>
      <c r="H801" s="131"/>
      <c r="I801" s="131"/>
      <c r="J801" s="128" t="s">
        <v>617</v>
      </c>
      <c r="K801" s="144">
        <v>15321.78</v>
      </c>
      <c r="L801" s="144">
        <v>0</v>
      </c>
      <c r="M801" s="144">
        <v>0</v>
      </c>
      <c r="N801" s="144">
        <v>15321.78</v>
      </c>
      <c r="O801" s="137"/>
      <c r="P801" s="144">
        <v>459.65</v>
      </c>
      <c r="Q801" s="144">
        <v>15781.43</v>
      </c>
      <c r="R801" s="137"/>
      <c r="S801" s="144">
        <v>552.35</v>
      </c>
      <c r="T801" s="144">
        <v>16333.78</v>
      </c>
    </row>
    <row r="802" spans="1:20" ht="15.75" x14ac:dyDescent="0.25">
      <c r="A802" s="45">
        <v>1</v>
      </c>
      <c r="B802" s="39">
        <v>1</v>
      </c>
      <c r="C802" s="40">
        <v>5</v>
      </c>
      <c r="D802" s="40">
        <v>1</v>
      </c>
      <c r="E802" s="41">
        <v>5</v>
      </c>
      <c r="F802" s="55">
        <v>1</v>
      </c>
      <c r="G802" s="42"/>
      <c r="H802" s="42"/>
      <c r="I802" s="42"/>
      <c r="J802" s="43" t="s">
        <v>618</v>
      </c>
      <c r="K802" s="72">
        <v>15321.78</v>
      </c>
      <c r="L802" s="72">
        <v>0</v>
      </c>
      <c r="M802" s="72">
        <v>0</v>
      </c>
      <c r="N802" s="72">
        <v>15321.78</v>
      </c>
      <c r="O802" s="104"/>
      <c r="P802" s="72">
        <v>459.65</v>
      </c>
      <c r="Q802" s="72">
        <v>15781.43</v>
      </c>
      <c r="R802" s="104"/>
      <c r="S802" s="72">
        <v>552.35</v>
      </c>
      <c r="T802" s="72">
        <v>16333.78</v>
      </c>
    </row>
    <row r="803" spans="1:20" ht="15.75" x14ac:dyDescent="0.25">
      <c r="A803" s="45"/>
      <c r="B803" s="46">
        <v>1</v>
      </c>
      <c r="C803" s="47">
        <v>5</v>
      </c>
      <c r="D803" s="47">
        <v>1</v>
      </c>
      <c r="E803" s="48">
        <v>5</v>
      </c>
      <c r="F803" s="42">
        <v>1</v>
      </c>
      <c r="G803" s="42">
        <v>1</v>
      </c>
      <c r="H803" s="42"/>
      <c r="I803" s="42"/>
      <c r="J803" s="49" t="s">
        <v>619</v>
      </c>
      <c r="K803" s="50">
        <v>15321.78</v>
      </c>
      <c r="L803" s="50">
        <v>0</v>
      </c>
      <c r="M803" s="50">
        <v>0</v>
      </c>
      <c r="N803" s="50">
        <v>15321.78</v>
      </c>
      <c r="O803" s="122">
        <v>0.03</v>
      </c>
      <c r="P803" s="50">
        <v>459.65</v>
      </c>
      <c r="Q803" s="50">
        <v>15781.43</v>
      </c>
      <c r="R803" s="101">
        <v>3.5000000000000003E-2</v>
      </c>
      <c r="S803" s="50">
        <v>552.35</v>
      </c>
      <c r="T803" s="50">
        <v>16333.78</v>
      </c>
    </row>
    <row r="804" spans="1:20" s="146" customFormat="1" ht="15.75" x14ac:dyDescent="0.25">
      <c r="A804" s="54">
        <v>4</v>
      </c>
      <c r="B804" s="203">
        <v>1</v>
      </c>
      <c r="C804" s="204">
        <v>5</v>
      </c>
      <c r="D804" s="204">
        <v>1</v>
      </c>
      <c r="E804" s="205">
        <v>5</v>
      </c>
      <c r="F804" s="206">
        <v>4</v>
      </c>
      <c r="G804" s="206"/>
      <c r="H804" s="207"/>
      <c r="I804" s="207"/>
      <c r="J804" s="208" t="s">
        <v>620</v>
      </c>
      <c r="K804" s="149">
        <v>0</v>
      </c>
      <c r="L804" s="149">
        <v>0</v>
      </c>
      <c r="M804" s="149">
        <v>0</v>
      </c>
      <c r="N804" s="149">
        <v>0</v>
      </c>
      <c r="O804" s="209"/>
      <c r="P804" s="149">
        <v>0</v>
      </c>
      <c r="Q804" s="149">
        <v>0</v>
      </c>
      <c r="R804" s="209"/>
      <c r="S804" s="149">
        <v>0</v>
      </c>
      <c r="T804" s="149">
        <v>0</v>
      </c>
    </row>
    <row r="805" spans="1:20" s="146" customFormat="1" ht="15.75" x14ac:dyDescent="0.25">
      <c r="A805" s="54"/>
      <c r="B805" s="203">
        <v>1</v>
      </c>
      <c r="C805" s="204">
        <v>5</v>
      </c>
      <c r="D805" s="204">
        <v>1</v>
      </c>
      <c r="E805" s="205">
        <v>5</v>
      </c>
      <c r="F805" s="206">
        <v>4</v>
      </c>
      <c r="G805" s="206">
        <v>13</v>
      </c>
      <c r="H805" s="207"/>
      <c r="I805" s="207"/>
      <c r="J805" s="208" t="s">
        <v>621</v>
      </c>
      <c r="K805" s="86">
        <v>0</v>
      </c>
      <c r="L805" s="86">
        <v>0</v>
      </c>
      <c r="M805" s="86">
        <v>0</v>
      </c>
      <c r="N805" s="86">
        <v>0</v>
      </c>
      <c r="O805" s="106"/>
      <c r="P805" s="86">
        <v>0</v>
      </c>
      <c r="Q805" s="86">
        <v>0</v>
      </c>
      <c r="R805" s="106"/>
      <c r="S805" s="86">
        <v>0</v>
      </c>
      <c r="T805" s="86">
        <v>0</v>
      </c>
    </row>
    <row r="806" spans="1:20" s="146" customFormat="1" ht="15.75" x14ac:dyDescent="0.25">
      <c r="A806" s="45"/>
      <c r="B806" s="210">
        <v>1</v>
      </c>
      <c r="C806" s="211">
        <v>5</v>
      </c>
      <c r="D806" s="211">
        <v>1</v>
      </c>
      <c r="E806" s="212">
        <v>5</v>
      </c>
      <c r="F806" s="207">
        <v>4</v>
      </c>
      <c r="G806" s="207">
        <v>13</v>
      </c>
      <c r="H806" s="207">
        <v>1</v>
      </c>
      <c r="I806" s="207"/>
      <c r="J806" s="213" t="s">
        <v>619</v>
      </c>
      <c r="K806" s="50">
        <v>0</v>
      </c>
      <c r="L806" s="50">
        <v>0</v>
      </c>
      <c r="M806" s="50">
        <v>0</v>
      </c>
      <c r="N806" s="50">
        <v>0</v>
      </c>
      <c r="O806" s="99">
        <v>0.03</v>
      </c>
      <c r="P806" s="50">
        <v>0</v>
      </c>
      <c r="Q806" s="50">
        <v>0</v>
      </c>
      <c r="R806" s="101">
        <v>3.5000000000000003E-2</v>
      </c>
      <c r="S806" s="50">
        <v>0</v>
      </c>
      <c r="T806" s="50">
        <v>0</v>
      </c>
    </row>
    <row r="807" spans="1:20" ht="15.75" x14ac:dyDescent="0.25">
      <c r="A807" s="123" t="s">
        <v>268</v>
      </c>
      <c r="B807" s="124">
        <v>1</v>
      </c>
      <c r="C807" s="125">
        <v>5</v>
      </c>
      <c r="D807" s="125">
        <v>1</v>
      </c>
      <c r="E807" s="126">
        <v>6</v>
      </c>
      <c r="F807" s="131"/>
      <c r="G807" s="131"/>
      <c r="H807" s="131"/>
      <c r="I807" s="131"/>
      <c r="J807" s="128" t="s">
        <v>622</v>
      </c>
      <c r="K807" s="144">
        <v>0</v>
      </c>
      <c r="L807" s="144">
        <v>0</v>
      </c>
      <c r="M807" s="144">
        <v>0</v>
      </c>
      <c r="N807" s="144">
        <v>0</v>
      </c>
      <c r="O807" s="137"/>
      <c r="P807" s="144">
        <v>0</v>
      </c>
      <c r="Q807" s="144">
        <v>0</v>
      </c>
      <c r="R807" s="137"/>
      <c r="S807" s="144">
        <v>0</v>
      </c>
      <c r="T807" s="144">
        <v>0</v>
      </c>
    </row>
    <row r="808" spans="1:20" ht="15.75" x14ac:dyDescent="0.25">
      <c r="A808" s="45"/>
      <c r="B808" s="46">
        <v>1</v>
      </c>
      <c r="C808" s="47">
        <v>5</v>
      </c>
      <c r="D808" s="47">
        <v>1</v>
      </c>
      <c r="E808" s="48">
        <v>6</v>
      </c>
      <c r="F808" s="42">
        <v>1</v>
      </c>
      <c r="G808" s="42"/>
      <c r="H808" s="42"/>
      <c r="I808" s="42"/>
      <c r="J808" s="49" t="s">
        <v>623</v>
      </c>
      <c r="K808" s="50">
        <v>0</v>
      </c>
      <c r="L808" s="50">
        <v>0</v>
      </c>
      <c r="M808" s="50">
        <v>0</v>
      </c>
      <c r="N808" s="50">
        <v>0</v>
      </c>
      <c r="O808" s="122">
        <v>0.03</v>
      </c>
      <c r="P808" s="50">
        <v>0</v>
      </c>
      <c r="Q808" s="50">
        <v>0</v>
      </c>
      <c r="R808" s="101">
        <v>3.5000000000000003E-2</v>
      </c>
      <c r="S808" s="50">
        <v>0</v>
      </c>
      <c r="T808" s="50">
        <v>0</v>
      </c>
    </row>
    <row r="809" spans="1:20" ht="15.75" x14ac:dyDescent="0.25">
      <c r="A809" s="45"/>
      <c r="B809" s="46">
        <v>1</v>
      </c>
      <c r="C809" s="47">
        <v>5</v>
      </c>
      <c r="D809" s="47">
        <v>1</v>
      </c>
      <c r="E809" s="48">
        <v>6</v>
      </c>
      <c r="F809" s="42">
        <v>2</v>
      </c>
      <c r="G809" s="42"/>
      <c r="H809" s="42"/>
      <c r="I809" s="42"/>
      <c r="J809" s="49" t="s">
        <v>624</v>
      </c>
      <c r="K809" s="50">
        <v>0</v>
      </c>
      <c r="L809" s="50">
        <v>0</v>
      </c>
      <c r="M809" s="50">
        <v>0</v>
      </c>
      <c r="N809" s="50">
        <v>0</v>
      </c>
      <c r="O809" s="122">
        <v>0.03</v>
      </c>
      <c r="P809" s="50">
        <v>0</v>
      </c>
      <c r="Q809" s="50">
        <v>0</v>
      </c>
      <c r="R809" s="101">
        <v>3.5000000000000003E-2</v>
      </c>
      <c r="S809" s="50">
        <v>0</v>
      </c>
      <c r="T809" s="50">
        <v>0</v>
      </c>
    </row>
    <row r="810" spans="1:20" ht="15.75" x14ac:dyDescent="0.25">
      <c r="A810" s="45"/>
      <c r="B810" s="46">
        <v>1</v>
      </c>
      <c r="C810" s="47">
        <v>5</v>
      </c>
      <c r="D810" s="47">
        <v>1</v>
      </c>
      <c r="E810" s="48">
        <v>6</v>
      </c>
      <c r="F810" s="42">
        <v>3</v>
      </c>
      <c r="G810" s="42"/>
      <c r="H810" s="42"/>
      <c r="I810" s="42"/>
      <c r="J810" s="49" t="s">
        <v>625</v>
      </c>
      <c r="K810" s="50">
        <v>0</v>
      </c>
      <c r="L810" s="50">
        <v>0</v>
      </c>
      <c r="M810" s="50">
        <v>0</v>
      </c>
      <c r="N810" s="50">
        <v>0</v>
      </c>
      <c r="O810" s="122">
        <v>0.03</v>
      </c>
      <c r="P810" s="50">
        <v>0</v>
      </c>
      <c r="Q810" s="50">
        <v>0</v>
      </c>
      <c r="R810" s="101">
        <v>3.5000000000000003E-2</v>
      </c>
      <c r="S810" s="50">
        <v>0</v>
      </c>
      <c r="T810" s="50">
        <v>0</v>
      </c>
    </row>
    <row r="811" spans="1:20" ht="15.75" x14ac:dyDescent="0.25">
      <c r="A811" s="45"/>
      <c r="B811" s="46">
        <v>1</v>
      </c>
      <c r="C811" s="47">
        <v>5</v>
      </c>
      <c r="D811" s="47">
        <v>1</v>
      </c>
      <c r="E811" s="48">
        <v>6</v>
      </c>
      <c r="F811" s="42">
        <v>4</v>
      </c>
      <c r="G811" s="42"/>
      <c r="H811" s="42"/>
      <c r="I811" s="42"/>
      <c r="J811" s="49" t="s">
        <v>626</v>
      </c>
      <c r="K811" s="50">
        <v>0</v>
      </c>
      <c r="L811" s="50">
        <v>0</v>
      </c>
      <c r="M811" s="50">
        <v>0</v>
      </c>
      <c r="N811" s="50">
        <v>0</v>
      </c>
      <c r="O811" s="122">
        <v>0.03</v>
      </c>
      <c r="P811" s="50">
        <v>0</v>
      </c>
      <c r="Q811" s="50">
        <v>0</v>
      </c>
      <c r="R811" s="101">
        <v>3.5000000000000003E-2</v>
      </c>
      <c r="S811" s="50">
        <v>0</v>
      </c>
      <c r="T811" s="50">
        <v>0</v>
      </c>
    </row>
    <row r="812" spans="1:20" ht="15.75" x14ac:dyDescent="0.25">
      <c r="A812" s="45"/>
      <c r="B812" s="46">
        <v>1</v>
      </c>
      <c r="C812" s="47">
        <v>5</v>
      </c>
      <c r="D812" s="47">
        <v>1</v>
      </c>
      <c r="E812" s="48">
        <v>6</v>
      </c>
      <c r="F812" s="42">
        <v>5</v>
      </c>
      <c r="G812" s="42"/>
      <c r="H812" s="42"/>
      <c r="I812" s="42"/>
      <c r="J812" s="49" t="s">
        <v>627</v>
      </c>
      <c r="K812" s="50">
        <v>0</v>
      </c>
      <c r="L812" s="50">
        <v>0</v>
      </c>
      <c r="M812" s="50">
        <v>0</v>
      </c>
      <c r="N812" s="50">
        <v>0</v>
      </c>
      <c r="O812" s="122">
        <v>0.03</v>
      </c>
      <c r="P812" s="50">
        <v>0</v>
      </c>
      <c r="Q812" s="50">
        <v>0</v>
      </c>
      <c r="R812" s="101">
        <v>3.5000000000000003E-2</v>
      </c>
      <c r="S812" s="50">
        <v>0</v>
      </c>
      <c r="T812" s="50">
        <v>0</v>
      </c>
    </row>
    <row r="813" spans="1:20" ht="15.75" x14ac:dyDescent="0.25">
      <c r="A813" s="123" t="s">
        <v>301</v>
      </c>
      <c r="B813" s="124">
        <v>1</v>
      </c>
      <c r="C813" s="125">
        <v>5</v>
      </c>
      <c r="D813" s="125">
        <v>1</v>
      </c>
      <c r="E813" s="126">
        <v>7</v>
      </c>
      <c r="F813" s="131"/>
      <c r="G813" s="131"/>
      <c r="H813" s="131"/>
      <c r="I813" s="131"/>
      <c r="J813" s="128" t="s">
        <v>628</v>
      </c>
      <c r="K813" s="144">
        <v>0</v>
      </c>
      <c r="L813" s="144">
        <v>0</v>
      </c>
      <c r="M813" s="144">
        <v>0</v>
      </c>
      <c r="N813" s="144">
        <v>0</v>
      </c>
      <c r="O813" s="145">
        <v>0.03</v>
      </c>
      <c r="P813" s="129">
        <v>0</v>
      </c>
      <c r="Q813" s="144">
        <v>0</v>
      </c>
      <c r="R813" s="134">
        <v>3.5000000000000003E-2</v>
      </c>
      <c r="S813" s="129">
        <v>0</v>
      </c>
      <c r="T813" s="144">
        <v>0</v>
      </c>
    </row>
    <row r="814" spans="1:20" ht="15.75" x14ac:dyDescent="0.25">
      <c r="A814" s="123" t="s">
        <v>440</v>
      </c>
      <c r="B814" s="124">
        <v>1</v>
      </c>
      <c r="C814" s="125">
        <v>5</v>
      </c>
      <c r="D814" s="125">
        <v>1</v>
      </c>
      <c r="E814" s="126">
        <v>8</v>
      </c>
      <c r="F814" s="148"/>
      <c r="G814" s="148"/>
      <c r="H814" s="148"/>
      <c r="I814" s="148"/>
      <c r="J814" s="128" t="s">
        <v>629</v>
      </c>
      <c r="K814" s="144">
        <v>0</v>
      </c>
      <c r="L814" s="144">
        <v>0</v>
      </c>
      <c r="M814" s="144">
        <v>0</v>
      </c>
      <c r="N814" s="144">
        <v>0</v>
      </c>
      <c r="O814" s="145">
        <v>0.03</v>
      </c>
      <c r="P814" s="129">
        <v>0</v>
      </c>
      <c r="Q814" s="144">
        <v>0</v>
      </c>
      <c r="R814" s="134">
        <v>3.5000000000000003E-2</v>
      </c>
      <c r="S814" s="129">
        <v>0</v>
      </c>
      <c r="T814" s="144">
        <v>0</v>
      </c>
    </row>
    <row r="815" spans="1:20" ht="15.75" x14ac:dyDescent="0.25">
      <c r="A815" s="123" t="s">
        <v>487</v>
      </c>
      <c r="B815" s="124">
        <v>1</v>
      </c>
      <c r="C815" s="125">
        <v>5</v>
      </c>
      <c r="D815" s="125">
        <v>1</v>
      </c>
      <c r="E815" s="126">
        <v>9</v>
      </c>
      <c r="F815" s="148"/>
      <c r="G815" s="148"/>
      <c r="H815" s="148"/>
      <c r="I815" s="148"/>
      <c r="J815" s="128" t="s">
        <v>223</v>
      </c>
      <c r="K815" s="144">
        <v>0</v>
      </c>
      <c r="L815" s="144">
        <v>0</v>
      </c>
      <c r="M815" s="144">
        <v>0</v>
      </c>
      <c r="N815" s="144">
        <v>0</v>
      </c>
      <c r="O815" s="145">
        <v>0.03</v>
      </c>
      <c r="P815" s="129">
        <v>0</v>
      </c>
      <c r="Q815" s="144">
        <v>0</v>
      </c>
      <c r="R815" s="134">
        <v>3.5000000000000003E-2</v>
      </c>
      <c r="S815" s="129">
        <v>0</v>
      </c>
      <c r="T815" s="144">
        <v>0</v>
      </c>
    </row>
    <row r="816" spans="1:20" ht="15.75" x14ac:dyDescent="0.25">
      <c r="A816" s="123" t="s">
        <v>517</v>
      </c>
      <c r="B816" s="124">
        <v>1</v>
      </c>
      <c r="C816" s="125">
        <v>5</v>
      </c>
      <c r="D816" s="125">
        <v>1</v>
      </c>
      <c r="E816" s="126">
        <v>10</v>
      </c>
      <c r="F816" s="131"/>
      <c r="G816" s="131"/>
      <c r="H816" s="131"/>
      <c r="I816" s="131"/>
      <c r="J816" s="128" t="s">
        <v>630</v>
      </c>
      <c r="K816" s="144">
        <v>0</v>
      </c>
      <c r="L816" s="144">
        <v>0</v>
      </c>
      <c r="M816" s="144">
        <v>0</v>
      </c>
      <c r="N816" s="144">
        <v>0</v>
      </c>
      <c r="O816" s="137"/>
      <c r="P816" s="144">
        <v>0</v>
      </c>
      <c r="Q816" s="144">
        <v>0</v>
      </c>
      <c r="R816" s="137"/>
      <c r="S816" s="144">
        <v>0</v>
      </c>
      <c r="T816" s="144">
        <v>0</v>
      </c>
    </row>
    <row r="817" spans="1:20" ht="15.75" x14ac:dyDescent="0.25">
      <c r="A817" s="74">
        <v>1</v>
      </c>
      <c r="B817" s="46">
        <v>1</v>
      </c>
      <c r="C817" s="47">
        <v>5</v>
      </c>
      <c r="D817" s="47">
        <v>1</v>
      </c>
      <c r="E817" s="48">
        <v>10</v>
      </c>
      <c r="F817" s="42">
        <v>1</v>
      </c>
      <c r="G817" s="42"/>
      <c r="H817" s="42"/>
      <c r="I817" s="42"/>
      <c r="J817" s="49" t="s">
        <v>631</v>
      </c>
      <c r="K817" s="50">
        <v>0</v>
      </c>
      <c r="L817" s="50">
        <v>0</v>
      </c>
      <c r="M817" s="50">
        <v>0</v>
      </c>
      <c r="N817" s="50">
        <v>0</v>
      </c>
      <c r="O817" s="122">
        <v>0.03</v>
      </c>
      <c r="P817" s="50">
        <v>0</v>
      </c>
      <c r="Q817" s="50">
        <v>0</v>
      </c>
      <c r="R817" s="101">
        <v>3.5000000000000003E-2</v>
      </c>
      <c r="S817" s="50">
        <v>0</v>
      </c>
      <c r="T817" s="50">
        <v>0</v>
      </c>
    </row>
    <row r="818" spans="1:20" ht="15.75" x14ac:dyDescent="0.25">
      <c r="A818" s="76">
        <v>2</v>
      </c>
      <c r="B818" s="46">
        <v>1</v>
      </c>
      <c r="C818" s="47">
        <v>5</v>
      </c>
      <c r="D818" s="47">
        <v>1</v>
      </c>
      <c r="E818" s="48">
        <v>10</v>
      </c>
      <c r="F818" s="42">
        <v>2</v>
      </c>
      <c r="G818" s="42"/>
      <c r="H818" s="42"/>
      <c r="I818" s="42"/>
      <c r="J818" s="49" t="s">
        <v>632</v>
      </c>
      <c r="K818" s="50">
        <v>0</v>
      </c>
      <c r="L818" s="50">
        <v>0</v>
      </c>
      <c r="M818" s="50">
        <v>0</v>
      </c>
      <c r="N818" s="50">
        <v>0</v>
      </c>
      <c r="O818" s="122">
        <v>0.03</v>
      </c>
      <c r="P818" s="50">
        <v>0</v>
      </c>
      <c r="Q818" s="50">
        <v>0</v>
      </c>
      <c r="R818" s="101">
        <v>3.5000000000000003E-2</v>
      </c>
      <c r="S818" s="50">
        <v>0</v>
      </c>
      <c r="T818" s="50">
        <v>0</v>
      </c>
    </row>
    <row r="819" spans="1:20" ht="15.75" x14ac:dyDescent="0.25">
      <c r="A819" s="123" t="s">
        <v>540</v>
      </c>
      <c r="B819" s="124">
        <v>1</v>
      </c>
      <c r="C819" s="125">
        <v>5</v>
      </c>
      <c r="D819" s="125">
        <v>1</v>
      </c>
      <c r="E819" s="126">
        <v>11</v>
      </c>
      <c r="F819" s="148"/>
      <c r="G819" s="148"/>
      <c r="H819" s="148"/>
      <c r="I819" s="148"/>
      <c r="J819" s="128" t="s">
        <v>633</v>
      </c>
      <c r="K819" s="144">
        <v>0</v>
      </c>
      <c r="L819" s="144">
        <v>0</v>
      </c>
      <c r="M819" s="144">
        <v>0</v>
      </c>
      <c r="N819" s="144">
        <v>0</v>
      </c>
      <c r="O819" s="137"/>
      <c r="P819" s="144">
        <v>0</v>
      </c>
      <c r="Q819" s="144">
        <v>0</v>
      </c>
      <c r="R819" s="137"/>
      <c r="S819" s="144">
        <v>0</v>
      </c>
      <c r="T819" s="144">
        <v>0</v>
      </c>
    </row>
    <row r="820" spans="1:20" ht="15.75" x14ac:dyDescent="0.25">
      <c r="A820" s="38"/>
      <c r="B820" s="46">
        <v>1</v>
      </c>
      <c r="C820" s="47">
        <v>5</v>
      </c>
      <c r="D820" s="47">
        <v>1</v>
      </c>
      <c r="E820" s="48">
        <v>11</v>
      </c>
      <c r="F820" s="83">
        <v>1</v>
      </c>
      <c r="G820" s="77"/>
      <c r="H820" s="77"/>
      <c r="I820" s="77"/>
      <c r="J820" s="49" t="s">
        <v>634</v>
      </c>
      <c r="K820" s="50">
        <v>0</v>
      </c>
      <c r="L820" s="50">
        <v>0</v>
      </c>
      <c r="M820" s="50">
        <v>0</v>
      </c>
      <c r="N820" s="50">
        <v>0</v>
      </c>
      <c r="O820" s="122">
        <v>0.03</v>
      </c>
      <c r="P820" s="50">
        <v>0</v>
      </c>
      <c r="Q820" s="50">
        <v>0</v>
      </c>
      <c r="R820" s="101">
        <v>3.5000000000000003E-2</v>
      </c>
      <c r="S820" s="50">
        <v>0</v>
      </c>
      <c r="T820" s="50">
        <v>0</v>
      </c>
    </row>
    <row r="821" spans="1:20" ht="15.75" x14ac:dyDescent="0.25">
      <c r="A821" s="38"/>
      <c r="B821" s="46">
        <v>1</v>
      </c>
      <c r="C821" s="47">
        <v>5</v>
      </c>
      <c r="D821" s="47">
        <v>1</v>
      </c>
      <c r="E821" s="48">
        <v>11</v>
      </c>
      <c r="F821" s="42">
        <v>2</v>
      </c>
      <c r="G821" s="77"/>
      <c r="H821" s="77"/>
      <c r="I821" s="77"/>
      <c r="J821" s="49" t="s">
        <v>635</v>
      </c>
      <c r="K821" s="50">
        <v>0</v>
      </c>
      <c r="L821" s="50">
        <v>0</v>
      </c>
      <c r="M821" s="50">
        <v>0</v>
      </c>
      <c r="N821" s="50">
        <v>0</v>
      </c>
      <c r="O821" s="122">
        <v>0.03</v>
      </c>
      <c r="P821" s="50">
        <v>0</v>
      </c>
      <c r="Q821" s="50">
        <v>0</v>
      </c>
      <c r="R821" s="101">
        <v>3.5000000000000003E-2</v>
      </c>
      <c r="S821" s="50">
        <v>0</v>
      </c>
      <c r="T821" s="50">
        <v>0</v>
      </c>
    </row>
    <row r="822" spans="1:20" ht="15.75" x14ac:dyDescent="0.25">
      <c r="A822" s="38"/>
      <c r="B822" s="46">
        <v>1</v>
      </c>
      <c r="C822" s="47">
        <v>5</v>
      </c>
      <c r="D822" s="47">
        <v>1</v>
      </c>
      <c r="E822" s="48">
        <v>11</v>
      </c>
      <c r="F822" s="42">
        <v>3</v>
      </c>
      <c r="G822" s="77"/>
      <c r="H822" s="77"/>
      <c r="I822" s="77"/>
      <c r="J822" s="49" t="s">
        <v>636</v>
      </c>
      <c r="K822" s="50">
        <v>0</v>
      </c>
      <c r="L822" s="50">
        <v>0</v>
      </c>
      <c r="M822" s="50">
        <v>0</v>
      </c>
      <c r="N822" s="50">
        <v>0</v>
      </c>
      <c r="O822" s="122">
        <v>0.03</v>
      </c>
      <c r="P822" s="50">
        <v>0</v>
      </c>
      <c r="Q822" s="50">
        <v>0</v>
      </c>
      <c r="R822" s="101">
        <v>3.5000000000000003E-2</v>
      </c>
      <c r="S822" s="50">
        <v>0</v>
      </c>
      <c r="T822" s="50">
        <v>0</v>
      </c>
    </row>
    <row r="823" spans="1:20" ht="15.75" x14ac:dyDescent="0.25">
      <c r="A823" s="38"/>
      <c r="B823" s="46">
        <v>1</v>
      </c>
      <c r="C823" s="47">
        <v>5</v>
      </c>
      <c r="D823" s="47">
        <v>1</v>
      </c>
      <c r="E823" s="48">
        <v>11</v>
      </c>
      <c r="F823" s="42">
        <v>4</v>
      </c>
      <c r="G823" s="77"/>
      <c r="H823" s="77"/>
      <c r="I823" s="77"/>
      <c r="J823" s="49" t="s">
        <v>637</v>
      </c>
      <c r="K823" s="50">
        <v>0</v>
      </c>
      <c r="L823" s="50">
        <v>0</v>
      </c>
      <c r="M823" s="50">
        <v>0</v>
      </c>
      <c r="N823" s="50">
        <v>0</v>
      </c>
      <c r="O823" s="122">
        <v>0.03</v>
      </c>
      <c r="P823" s="50">
        <v>0</v>
      </c>
      <c r="Q823" s="50">
        <v>0</v>
      </c>
      <c r="R823" s="101">
        <v>3.5000000000000003E-2</v>
      </c>
      <c r="S823" s="50">
        <v>0</v>
      </c>
      <c r="T823" s="50">
        <v>0</v>
      </c>
    </row>
    <row r="824" spans="1:20" ht="15.75" x14ac:dyDescent="0.25">
      <c r="A824" s="123" t="s">
        <v>543</v>
      </c>
      <c r="B824" s="124">
        <v>1</v>
      </c>
      <c r="C824" s="125">
        <v>5</v>
      </c>
      <c r="D824" s="125">
        <v>1</v>
      </c>
      <c r="E824" s="126">
        <v>12</v>
      </c>
      <c r="F824" s="148"/>
      <c r="G824" s="148"/>
      <c r="H824" s="148"/>
      <c r="I824" s="148"/>
      <c r="J824" s="128" t="s">
        <v>638</v>
      </c>
      <c r="K824" s="144">
        <v>0</v>
      </c>
      <c r="L824" s="144">
        <v>0</v>
      </c>
      <c r="M824" s="144">
        <v>0</v>
      </c>
      <c r="N824" s="144">
        <v>0</v>
      </c>
      <c r="O824" s="137"/>
      <c r="P824" s="144">
        <v>0</v>
      </c>
      <c r="Q824" s="144">
        <v>0</v>
      </c>
      <c r="R824" s="137"/>
      <c r="S824" s="144">
        <v>0</v>
      </c>
      <c r="T824" s="144">
        <v>0</v>
      </c>
    </row>
    <row r="825" spans="1:20" ht="15.75" x14ac:dyDescent="0.25">
      <c r="A825" s="38"/>
      <c r="B825" s="46">
        <v>1</v>
      </c>
      <c r="C825" s="47">
        <v>5</v>
      </c>
      <c r="D825" s="47">
        <v>1</v>
      </c>
      <c r="E825" s="48">
        <v>12</v>
      </c>
      <c r="F825" s="42">
        <v>1</v>
      </c>
      <c r="G825" s="77"/>
      <c r="H825" s="77"/>
      <c r="I825" s="77"/>
      <c r="J825" s="49" t="s">
        <v>639</v>
      </c>
      <c r="K825" s="50">
        <v>0</v>
      </c>
      <c r="L825" s="50">
        <v>0</v>
      </c>
      <c r="M825" s="50">
        <v>0</v>
      </c>
      <c r="N825" s="50">
        <v>0</v>
      </c>
      <c r="O825" s="122">
        <v>0.03</v>
      </c>
      <c r="P825" s="50">
        <v>0</v>
      </c>
      <c r="Q825" s="50">
        <v>0</v>
      </c>
      <c r="R825" s="101">
        <v>3.5000000000000003E-2</v>
      </c>
      <c r="S825" s="50">
        <v>0</v>
      </c>
      <c r="T825" s="50">
        <v>0</v>
      </c>
    </row>
    <row r="826" spans="1:20" ht="15.75" x14ac:dyDescent="0.25">
      <c r="A826" s="38"/>
      <c r="B826" s="46">
        <v>1</v>
      </c>
      <c r="C826" s="47">
        <v>5</v>
      </c>
      <c r="D826" s="47">
        <v>1</v>
      </c>
      <c r="E826" s="48">
        <v>12</v>
      </c>
      <c r="F826" s="42">
        <v>2</v>
      </c>
      <c r="G826" s="77"/>
      <c r="H826" s="77"/>
      <c r="I826" s="77"/>
      <c r="J826" s="49" t="s">
        <v>640</v>
      </c>
      <c r="K826" s="50">
        <v>0</v>
      </c>
      <c r="L826" s="50">
        <v>0</v>
      </c>
      <c r="M826" s="50">
        <v>0</v>
      </c>
      <c r="N826" s="50">
        <v>0</v>
      </c>
      <c r="O826" s="122">
        <v>0.03</v>
      </c>
      <c r="P826" s="50">
        <v>0</v>
      </c>
      <c r="Q826" s="50">
        <v>0</v>
      </c>
      <c r="R826" s="101">
        <v>3.5000000000000003E-2</v>
      </c>
      <c r="S826" s="50">
        <v>0</v>
      </c>
      <c r="T826" s="50">
        <v>0</v>
      </c>
    </row>
    <row r="827" spans="1:20" ht="15.75" x14ac:dyDescent="0.25">
      <c r="A827" s="38"/>
      <c r="B827" s="46">
        <v>1</v>
      </c>
      <c r="C827" s="47">
        <v>5</v>
      </c>
      <c r="D827" s="47">
        <v>1</v>
      </c>
      <c r="E827" s="48">
        <v>12</v>
      </c>
      <c r="F827" s="42">
        <v>3</v>
      </c>
      <c r="G827" s="77"/>
      <c r="H827" s="77"/>
      <c r="I827" s="77"/>
      <c r="J827" s="49" t="s">
        <v>641</v>
      </c>
      <c r="K827" s="50">
        <v>0</v>
      </c>
      <c r="L827" s="50">
        <v>0</v>
      </c>
      <c r="M827" s="50">
        <v>0</v>
      </c>
      <c r="N827" s="50">
        <v>0</v>
      </c>
      <c r="O827" s="122">
        <v>0.03</v>
      </c>
      <c r="P827" s="50">
        <v>0</v>
      </c>
      <c r="Q827" s="50">
        <v>0</v>
      </c>
      <c r="R827" s="101">
        <v>3.5000000000000003E-2</v>
      </c>
      <c r="S827" s="50">
        <v>0</v>
      </c>
      <c r="T827" s="50">
        <v>0</v>
      </c>
    </row>
    <row r="828" spans="1:20" ht="15.75" x14ac:dyDescent="0.25">
      <c r="A828" s="38"/>
      <c r="B828" s="46">
        <v>1</v>
      </c>
      <c r="C828" s="47">
        <v>5</v>
      </c>
      <c r="D828" s="47">
        <v>1</v>
      </c>
      <c r="E828" s="48">
        <v>12</v>
      </c>
      <c r="F828" s="42">
        <v>4</v>
      </c>
      <c r="G828" s="77"/>
      <c r="H828" s="77"/>
      <c r="I828" s="77"/>
      <c r="J828" s="49" t="s">
        <v>642</v>
      </c>
      <c r="K828" s="50">
        <v>0</v>
      </c>
      <c r="L828" s="50">
        <v>0</v>
      </c>
      <c r="M828" s="50">
        <v>0</v>
      </c>
      <c r="N828" s="50">
        <v>0</v>
      </c>
      <c r="O828" s="122">
        <v>0.03</v>
      </c>
      <c r="P828" s="50">
        <v>0</v>
      </c>
      <c r="Q828" s="50">
        <v>0</v>
      </c>
      <c r="R828" s="101">
        <v>3.5000000000000003E-2</v>
      </c>
      <c r="S828" s="50">
        <v>0</v>
      </c>
      <c r="T828" s="50">
        <v>0</v>
      </c>
    </row>
    <row r="829" spans="1:20" ht="15.75" x14ac:dyDescent="0.25">
      <c r="A829" s="123" t="s">
        <v>553</v>
      </c>
      <c r="B829" s="124">
        <v>1</v>
      </c>
      <c r="C829" s="125">
        <v>5</v>
      </c>
      <c r="D829" s="125">
        <v>1</v>
      </c>
      <c r="E829" s="126">
        <v>13</v>
      </c>
      <c r="F829" s="148"/>
      <c r="G829" s="148"/>
      <c r="H829" s="148"/>
      <c r="I829" s="148"/>
      <c r="J829" s="128" t="s">
        <v>643</v>
      </c>
      <c r="K829" s="144">
        <v>0</v>
      </c>
      <c r="L829" s="144">
        <v>0</v>
      </c>
      <c r="M829" s="144">
        <v>0</v>
      </c>
      <c r="N829" s="144">
        <v>0</v>
      </c>
      <c r="O829" s="137"/>
      <c r="P829" s="144">
        <v>0</v>
      </c>
      <c r="Q829" s="144">
        <v>0</v>
      </c>
      <c r="R829" s="137"/>
      <c r="S829" s="144">
        <v>0</v>
      </c>
      <c r="T829" s="144">
        <v>0</v>
      </c>
    </row>
    <row r="830" spans="1:20" ht="15.75" x14ac:dyDescent="0.25">
      <c r="A830" s="38"/>
      <c r="B830" s="46">
        <v>1</v>
      </c>
      <c r="C830" s="47">
        <v>5</v>
      </c>
      <c r="D830" s="47">
        <v>1</v>
      </c>
      <c r="E830" s="48">
        <v>13</v>
      </c>
      <c r="F830" s="42">
        <v>1</v>
      </c>
      <c r="G830" s="77"/>
      <c r="H830" s="77"/>
      <c r="I830" s="77"/>
      <c r="J830" s="49" t="s">
        <v>644</v>
      </c>
      <c r="K830" s="50">
        <v>0</v>
      </c>
      <c r="L830" s="50">
        <v>0</v>
      </c>
      <c r="M830" s="50">
        <v>0</v>
      </c>
      <c r="N830" s="50">
        <v>0</v>
      </c>
      <c r="O830" s="122">
        <v>0.03</v>
      </c>
      <c r="P830" s="50">
        <v>0</v>
      </c>
      <c r="Q830" s="50">
        <v>0</v>
      </c>
      <c r="R830" s="101">
        <v>3.5000000000000003E-2</v>
      </c>
      <c r="S830" s="50">
        <v>0</v>
      </c>
      <c r="T830" s="50">
        <v>0</v>
      </c>
    </row>
    <row r="831" spans="1:20" ht="15.75" x14ac:dyDescent="0.25">
      <c r="A831" s="38"/>
      <c r="B831" s="46">
        <v>1</v>
      </c>
      <c r="C831" s="47">
        <v>5</v>
      </c>
      <c r="D831" s="47">
        <v>1</v>
      </c>
      <c r="E831" s="48">
        <v>13</v>
      </c>
      <c r="F831" s="42">
        <v>2</v>
      </c>
      <c r="G831" s="77"/>
      <c r="H831" s="77"/>
      <c r="I831" s="77"/>
      <c r="J831" s="49" t="s">
        <v>645</v>
      </c>
      <c r="K831" s="50">
        <v>0</v>
      </c>
      <c r="L831" s="50">
        <v>0</v>
      </c>
      <c r="M831" s="50">
        <v>0</v>
      </c>
      <c r="N831" s="50">
        <v>0</v>
      </c>
      <c r="O831" s="122">
        <v>0.03</v>
      </c>
      <c r="P831" s="50">
        <v>0</v>
      </c>
      <c r="Q831" s="50">
        <v>0</v>
      </c>
      <c r="R831" s="101">
        <v>3.5000000000000003E-2</v>
      </c>
      <c r="S831" s="50">
        <v>0</v>
      </c>
      <c r="T831" s="50">
        <v>0</v>
      </c>
    </row>
    <row r="832" spans="1:20" ht="15.75" x14ac:dyDescent="0.25">
      <c r="A832" s="123" t="s">
        <v>646</v>
      </c>
      <c r="B832" s="124">
        <v>1</v>
      </c>
      <c r="C832" s="125">
        <v>5</v>
      </c>
      <c r="D832" s="125">
        <v>1</v>
      </c>
      <c r="E832" s="126">
        <v>14</v>
      </c>
      <c r="F832" s="148"/>
      <c r="G832" s="148"/>
      <c r="H832" s="148"/>
      <c r="I832" s="148"/>
      <c r="J832" s="128" t="s">
        <v>647</v>
      </c>
      <c r="K832" s="144">
        <v>0</v>
      </c>
      <c r="L832" s="144">
        <v>0</v>
      </c>
      <c r="M832" s="144">
        <v>0</v>
      </c>
      <c r="N832" s="144">
        <v>0</v>
      </c>
      <c r="O832" s="145">
        <v>0.03</v>
      </c>
      <c r="P832" s="129">
        <v>0</v>
      </c>
      <c r="Q832" s="144">
        <v>0</v>
      </c>
      <c r="R832" s="134">
        <v>3.5000000000000003E-2</v>
      </c>
      <c r="S832" s="129">
        <v>0</v>
      </c>
      <c r="T832" s="144">
        <v>0</v>
      </c>
    </row>
    <row r="833" spans="1:20" ht="15.75" x14ac:dyDescent="0.25">
      <c r="A833" s="123" t="s">
        <v>648</v>
      </c>
      <c r="B833" s="124">
        <v>1</v>
      </c>
      <c r="C833" s="125">
        <v>5</v>
      </c>
      <c r="D833" s="125">
        <v>1</v>
      </c>
      <c r="E833" s="126">
        <v>15</v>
      </c>
      <c r="F833" s="131"/>
      <c r="G833" s="131"/>
      <c r="H833" s="131"/>
      <c r="I833" s="131"/>
      <c r="J833" s="128" t="s">
        <v>649</v>
      </c>
      <c r="K833" s="144">
        <v>143756.01</v>
      </c>
      <c r="L833" s="144">
        <v>23959.34</v>
      </c>
      <c r="M833" s="144">
        <v>47918.66</v>
      </c>
      <c r="N833" s="144">
        <v>215634.01</v>
      </c>
      <c r="O833" s="137"/>
      <c r="P833" s="144">
        <v>6469.02</v>
      </c>
      <c r="Q833" s="144">
        <v>222103.03</v>
      </c>
      <c r="R833" s="137"/>
      <c r="S833" s="144">
        <v>7773.59</v>
      </c>
      <c r="T833" s="144">
        <v>229876.62</v>
      </c>
    </row>
    <row r="834" spans="1:20" ht="15.75" x14ac:dyDescent="0.25">
      <c r="A834" s="45"/>
      <c r="B834" s="46">
        <v>1</v>
      </c>
      <c r="C834" s="47">
        <v>5</v>
      </c>
      <c r="D834" s="47">
        <v>1</v>
      </c>
      <c r="E834" s="48">
        <v>15</v>
      </c>
      <c r="F834" s="42">
        <v>1</v>
      </c>
      <c r="G834" s="42"/>
      <c r="H834" s="42"/>
      <c r="I834" s="42"/>
      <c r="J834" s="49" t="s">
        <v>650</v>
      </c>
      <c r="K834" s="50">
        <v>9220</v>
      </c>
      <c r="L834" s="50">
        <v>1536.67</v>
      </c>
      <c r="M834" s="50">
        <v>3073.33</v>
      </c>
      <c r="N834" s="50">
        <v>13830</v>
      </c>
      <c r="O834" s="122">
        <v>0.03</v>
      </c>
      <c r="P834" s="50">
        <v>414.9</v>
      </c>
      <c r="Q834" s="50">
        <v>14244.9</v>
      </c>
      <c r="R834" s="101">
        <v>3.5000000000000003E-2</v>
      </c>
      <c r="S834" s="50">
        <v>498.57</v>
      </c>
      <c r="T834" s="50">
        <v>14743.47</v>
      </c>
    </row>
    <row r="835" spans="1:20" ht="15.75" x14ac:dyDescent="0.25">
      <c r="A835" s="45"/>
      <c r="B835" s="46">
        <v>1</v>
      </c>
      <c r="C835" s="47">
        <v>5</v>
      </c>
      <c r="D835" s="47">
        <v>1</v>
      </c>
      <c r="E835" s="48">
        <v>15</v>
      </c>
      <c r="F835" s="42">
        <v>2</v>
      </c>
      <c r="G835" s="42"/>
      <c r="H835" s="42"/>
      <c r="I835" s="42"/>
      <c r="J835" s="49" t="s">
        <v>651</v>
      </c>
      <c r="K835" s="50">
        <v>0</v>
      </c>
      <c r="L835" s="50">
        <v>0</v>
      </c>
      <c r="M835" s="50">
        <v>0</v>
      </c>
      <c r="N835" s="50">
        <v>0</v>
      </c>
      <c r="O835" s="122">
        <v>0.03</v>
      </c>
      <c r="P835" s="50">
        <v>0</v>
      </c>
      <c r="Q835" s="50">
        <v>0</v>
      </c>
      <c r="R835" s="101">
        <v>3.5000000000000003E-2</v>
      </c>
      <c r="S835" s="50">
        <v>0</v>
      </c>
      <c r="T835" s="50">
        <v>0</v>
      </c>
    </row>
    <row r="836" spans="1:20" ht="15.75" x14ac:dyDescent="0.25">
      <c r="A836" s="45"/>
      <c r="B836" s="46">
        <v>1</v>
      </c>
      <c r="C836" s="47">
        <v>5</v>
      </c>
      <c r="D836" s="47">
        <v>1</v>
      </c>
      <c r="E836" s="48">
        <v>15</v>
      </c>
      <c r="F836" s="42">
        <v>3</v>
      </c>
      <c r="G836" s="42"/>
      <c r="H836" s="42"/>
      <c r="I836" s="42"/>
      <c r="J836" s="49" t="s">
        <v>652</v>
      </c>
      <c r="K836" s="50">
        <v>0</v>
      </c>
      <c r="L836" s="50">
        <v>0</v>
      </c>
      <c r="M836" s="50">
        <v>0</v>
      </c>
      <c r="N836" s="50">
        <v>0</v>
      </c>
      <c r="O836" s="122">
        <v>0.03</v>
      </c>
      <c r="P836" s="50">
        <v>0</v>
      </c>
      <c r="Q836" s="50">
        <v>0</v>
      </c>
      <c r="R836" s="101">
        <v>3.5000000000000003E-2</v>
      </c>
      <c r="S836" s="50">
        <v>0</v>
      </c>
      <c r="T836" s="50">
        <v>0</v>
      </c>
    </row>
    <row r="837" spans="1:20" ht="15.75" x14ac:dyDescent="0.25">
      <c r="A837" s="45"/>
      <c r="B837" s="46">
        <v>1</v>
      </c>
      <c r="C837" s="47">
        <v>5</v>
      </c>
      <c r="D837" s="47">
        <v>1</v>
      </c>
      <c r="E837" s="48">
        <v>15</v>
      </c>
      <c r="F837" s="42">
        <v>4</v>
      </c>
      <c r="G837" s="42"/>
      <c r="H837" s="42"/>
      <c r="I837" s="42"/>
      <c r="J837" s="49" t="s">
        <v>653</v>
      </c>
      <c r="K837" s="50">
        <v>7810</v>
      </c>
      <c r="L837" s="50">
        <v>1301.67</v>
      </c>
      <c r="M837" s="50">
        <v>2603.33</v>
      </c>
      <c r="N837" s="50">
        <v>11715</v>
      </c>
      <c r="O837" s="122">
        <v>0.03</v>
      </c>
      <c r="P837" s="50">
        <v>351.45</v>
      </c>
      <c r="Q837" s="50">
        <v>12066.45</v>
      </c>
      <c r="R837" s="101">
        <v>3.5000000000000003E-2</v>
      </c>
      <c r="S837" s="50">
        <v>422.32</v>
      </c>
      <c r="T837" s="50">
        <v>12488.77</v>
      </c>
    </row>
    <row r="838" spans="1:20" ht="15.75" x14ac:dyDescent="0.25">
      <c r="A838" s="45"/>
      <c r="B838" s="46">
        <v>1</v>
      </c>
      <c r="C838" s="47">
        <v>5</v>
      </c>
      <c r="D838" s="47">
        <v>1</v>
      </c>
      <c r="E838" s="48">
        <v>15</v>
      </c>
      <c r="F838" s="42">
        <v>5</v>
      </c>
      <c r="G838" s="42"/>
      <c r="H838" s="42"/>
      <c r="I838" s="42"/>
      <c r="J838" s="49" t="s">
        <v>654</v>
      </c>
      <c r="K838" s="50">
        <v>0</v>
      </c>
      <c r="L838" s="50">
        <v>0</v>
      </c>
      <c r="M838" s="50">
        <v>0</v>
      </c>
      <c r="N838" s="50">
        <v>0</v>
      </c>
      <c r="O838" s="122">
        <v>0.03</v>
      </c>
      <c r="P838" s="50">
        <v>0</v>
      </c>
      <c r="Q838" s="50">
        <v>0</v>
      </c>
      <c r="R838" s="101">
        <v>3.5000000000000003E-2</v>
      </c>
      <c r="S838" s="50">
        <v>0</v>
      </c>
      <c r="T838" s="50">
        <v>0</v>
      </c>
    </row>
    <row r="839" spans="1:20" ht="15.75" x14ac:dyDescent="0.25">
      <c r="A839" s="45"/>
      <c r="B839" s="46">
        <v>1</v>
      </c>
      <c r="C839" s="47">
        <v>5</v>
      </c>
      <c r="D839" s="47">
        <v>1</v>
      </c>
      <c r="E839" s="48">
        <v>15</v>
      </c>
      <c r="F839" s="42">
        <v>6</v>
      </c>
      <c r="G839" s="42"/>
      <c r="H839" s="42"/>
      <c r="I839" s="42"/>
      <c r="J839" s="49" t="s">
        <v>1350</v>
      </c>
      <c r="K839" s="50">
        <v>51726.01</v>
      </c>
      <c r="L839" s="50">
        <v>8621</v>
      </c>
      <c r="M839" s="50">
        <v>17242</v>
      </c>
      <c r="N839" s="50">
        <v>77589.010000000009</v>
      </c>
      <c r="O839" s="122">
        <v>0.03</v>
      </c>
      <c r="P839" s="50">
        <v>2327.67</v>
      </c>
      <c r="Q839" s="50">
        <v>79916.680000000008</v>
      </c>
      <c r="R839" s="101">
        <v>3.5000000000000003E-2</v>
      </c>
      <c r="S839" s="50">
        <v>2797.08</v>
      </c>
      <c r="T839" s="50">
        <v>82713.760000000009</v>
      </c>
    </row>
    <row r="840" spans="1:20" ht="15.75" x14ac:dyDescent="0.25">
      <c r="A840" s="45"/>
      <c r="B840" s="46">
        <v>1</v>
      </c>
      <c r="C840" s="47">
        <v>5</v>
      </c>
      <c r="D840" s="47">
        <v>1</v>
      </c>
      <c r="E840" s="48">
        <v>15</v>
      </c>
      <c r="F840" s="42">
        <v>7</v>
      </c>
      <c r="G840" s="42"/>
      <c r="H840" s="42"/>
      <c r="I840" s="42"/>
      <c r="J840" s="49" t="s">
        <v>655</v>
      </c>
      <c r="K840" s="50">
        <v>75000</v>
      </c>
      <c r="L840" s="50">
        <v>12500</v>
      </c>
      <c r="M840" s="50">
        <v>25000</v>
      </c>
      <c r="N840" s="50">
        <v>112500</v>
      </c>
      <c r="O840" s="122">
        <v>0.03</v>
      </c>
      <c r="P840" s="50">
        <v>3375</v>
      </c>
      <c r="Q840" s="50">
        <v>115875</v>
      </c>
      <c r="R840" s="101">
        <v>3.5000000000000003E-2</v>
      </c>
      <c r="S840" s="50">
        <v>4055.62</v>
      </c>
      <c r="T840" s="50">
        <v>119930.62</v>
      </c>
    </row>
    <row r="841" spans="1:20" ht="15.75" x14ac:dyDescent="0.25">
      <c r="A841" s="123" t="s">
        <v>656</v>
      </c>
      <c r="B841" s="124">
        <v>1</v>
      </c>
      <c r="C841" s="125">
        <v>5</v>
      </c>
      <c r="D841" s="125">
        <v>1</v>
      </c>
      <c r="E841" s="126">
        <v>16</v>
      </c>
      <c r="F841" s="131"/>
      <c r="G841" s="131"/>
      <c r="H841" s="131"/>
      <c r="I841" s="131"/>
      <c r="J841" s="128" t="s">
        <v>657</v>
      </c>
      <c r="K841" s="144">
        <v>0</v>
      </c>
      <c r="L841" s="144">
        <v>0</v>
      </c>
      <c r="M841" s="144">
        <v>0</v>
      </c>
      <c r="N841" s="144">
        <v>0</v>
      </c>
      <c r="O841" s="145">
        <v>0.03</v>
      </c>
      <c r="P841" s="129">
        <v>0</v>
      </c>
      <c r="Q841" s="144">
        <v>0</v>
      </c>
      <c r="R841" s="134">
        <v>3.5000000000000003E-2</v>
      </c>
      <c r="S841" s="129">
        <v>0</v>
      </c>
      <c r="T841" s="144">
        <v>0</v>
      </c>
    </row>
    <row r="842" spans="1:20" ht="15.75" x14ac:dyDescent="0.25">
      <c r="A842" s="123" t="s">
        <v>658</v>
      </c>
      <c r="B842" s="124">
        <v>1</v>
      </c>
      <c r="C842" s="125">
        <v>5</v>
      </c>
      <c r="D842" s="125">
        <v>1</v>
      </c>
      <c r="E842" s="126">
        <v>17</v>
      </c>
      <c r="F842" s="131"/>
      <c r="G842" s="131"/>
      <c r="H842" s="131"/>
      <c r="I842" s="131"/>
      <c r="J842" s="128" t="s">
        <v>1351</v>
      </c>
      <c r="K842" s="144">
        <v>44636.55</v>
      </c>
      <c r="L842" s="144">
        <v>7673.67</v>
      </c>
      <c r="M842" s="144">
        <v>15347.23</v>
      </c>
      <c r="N842" s="144">
        <v>67657.45</v>
      </c>
      <c r="O842" s="137"/>
      <c r="P842" s="144">
        <v>2029.72</v>
      </c>
      <c r="Q842" s="144">
        <v>69687.17</v>
      </c>
      <c r="R842" s="137"/>
      <c r="S842" s="144">
        <v>2439.04</v>
      </c>
      <c r="T842" s="144">
        <v>72126.209999999992</v>
      </c>
    </row>
    <row r="843" spans="1:20" ht="15.75" x14ac:dyDescent="0.25">
      <c r="A843" s="54">
        <v>1</v>
      </c>
      <c r="B843" s="39">
        <v>1</v>
      </c>
      <c r="C843" s="40">
        <v>5</v>
      </c>
      <c r="D843" s="40">
        <v>1</v>
      </c>
      <c r="E843" s="41">
        <v>17</v>
      </c>
      <c r="F843" s="55">
        <v>1</v>
      </c>
      <c r="G843" s="42"/>
      <c r="H843" s="42"/>
      <c r="I843" s="42"/>
      <c r="J843" s="43" t="s">
        <v>659</v>
      </c>
      <c r="K843" s="72">
        <v>0</v>
      </c>
      <c r="L843" s="72">
        <v>0</v>
      </c>
      <c r="M843" s="72">
        <v>0</v>
      </c>
      <c r="N843" s="72">
        <v>0</v>
      </c>
      <c r="O843" s="122">
        <v>0.03</v>
      </c>
      <c r="P843" s="86">
        <v>0</v>
      </c>
      <c r="Q843" s="72">
        <v>0</v>
      </c>
      <c r="R843" s="101">
        <v>3.5000000000000003E-2</v>
      </c>
      <c r="S843" s="86">
        <v>0</v>
      </c>
      <c r="T843" s="72">
        <v>0</v>
      </c>
    </row>
    <row r="844" spans="1:20" ht="15.75" x14ac:dyDescent="0.25">
      <c r="A844" s="54">
        <v>2</v>
      </c>
      <c r="B844" s="39">
        <v>1</v>
      </c>
      <c r="C844" s="40">
        <v>5</v>
      </c>
      <c r="D844" s="40">
        <v>1</v>
      </c>
      <c r="E844" s="41">
        <v>17</v>
      </c>
      <c r="F844" s="55">
        <v>9</v>
      </c>
      <c r="G844" s="42"/>
      <c r="H844" s="42"/>
      <c r="I844" s="42"/>
      <c r="J844" s="43" t="s">
        <v>1352</v>
      </c>
      <c r="K844" s="72">
        <v>0</v>
      </c>
      <c r="L844" s="72">
        <v>0</v>
      </c>
      <c r="M844" s="72">
        <v>0</v>
      </c>
      <c r="N844" s="72">
        <v>0</v>
      </c>
      <c r="O844" s="122">
        <v>0.03</v>
      </c>
      <c r="P844" s="86">
        <v>0</v>
      </c>
      <c r="Q844" s="72">
        <v>0</v>
      </c>
      <c r="R844" s="101">
        <v>3.5000000000000003E-2</v>
      </c>
      <c r="S844" s="86">
        <v>0</v>
      </c>
      <c r="T844" s="72">
        <v>0</v>
      </c>
    </row>
    <row r="845" spans="1:20" ht="15.75" x14ac:dyDescent="0.25">
      <c r="A845" s="54">
        <v>3</v>
      </c>
      <c r="B845" s="39">
        <v>1</v>
      </c>
      <c r="C845" s="40">
        <v>5</v>
      </c>
      <c r="D845" s="40">
        <v>1</v>
      </c>
      <c r="E845" s="41">
        <v>17</v>
      </c>
      <c r="F845" s="55">
        <v>11</v>
      </c>
      <c r="G845" s="42"/>
      <c r="H845" s="42"/>
      <c r="I845" s="42"/>
      <c r="J845" s="43" t="s">
        <v>1353</v>
      </c>
      <c r="K845" s="72">
        <v>0</v>
      </c>
      <c r="L845" s="72">
        <v>0</v>
      </c>
      <c r="M845" s="72">
        <v>0</v>
      </c>
      <c r="N845" s="72">
        <v>0</v>
      </c>
      <c r="O845" s="122">
        <v>0.03</v>
      </c>
      <c r="P845" s="86">
        <v>0</v>
      </c>
      <c r="Q845" s="72">
        <v>0</v>
      </c>
      <c r="R845" s="101">
        <v>3.5000000000000003E-2</v>
      </c>
      <c r="S845" s="86">
        <v>0</v>
      </c>
      <c r="T845" s="72">
        <v>0</v>
      </c>
    </row>
    <row r="846" spans="1:20" ht="15.75" x14ac:dyDescent="0.25">
      <c r="A846" s="54">
        <v>4</v>
      </c>
      <c r="B846" s="39">
        <v>1</v>
      </c>
      <c r="C846" s="40">
        <v>5</v>
      </c>
      <c r="D846" s="40">
        <v>1</v>
      </c>
      <c r="E846" s="41">
        <v>17</v>
      </c>
      <c r="F846" s="55">
        <v>4</v>
      </c>
      <c r="G846" s="77"/>
      <c r="H846" s="77"/>
      <c r="I846" s="77"/>
      <c r="J846" s="43" t="s">
        <v>660</v>
      </c>
      <c r="K846" s="72">
        <v>0</v>
      </c>
      <c r="L846" s="72">
        <v>0</v>
      </c>
      <c r="M846" s="72">
        <v>0</v>
      </c>
      <c r="N846" s="72">
        <v>0</v>
      </c>
      <c r="O846" s="122">
        <v>0.03</v>
      </c>
      <c r="P846" s="86">
        <v>0</v>
      </c>
      <c r="Q846" s="72">
        <v>0</v>
      </c>
      <c r="R846" s="101">
        <v>3.5000000000000003E-2</v>
      </c>
      <c r="S846" s="86">
        <v>0</v>
      </c>
      <c r="T846" s="72">
        <v>0</v>
      </c>
    </row>
    <row r="847" spans="1:20" ht="15.75" x14ac:dyDescent="0.25">
      <c r="A847" s="54">
        <v>5</v>
      </c>
      <c r="B847" s="39">
        <v>1</v>
      </c>
      <c r="C847" s="40">
        <v>5</v>
      </c>
      <c r="D847" s="40">
        <v>1</v>
      </c>
      <c r="E847" s="41">
        <v>17</v>
      </c>
      <c r="F847" s="55">
        <v>5</v>
      </c>
      <c r="G847" s="77"/>
      <c r="H847" s="77"/>
      <c r="I847" s="77"/>
      <c r="J847" s="43" t="s">
        <v>661</v>
      </c>
      <c r="K847" s="72">
        <v>0</v>
      </c>
      <c r="L847" s="72">
        <v>0</v>
      </c>
      <c r="M847" s="72">
        <v>0</v>
      </c>
      <c r="N847" s="72">
        <v>0</v>
      </c>
      <c r="O847" s="122">
        <v>0.03</v>
      </c>
      <c r="P847" s="86">
        <v>0</v>
      </c>
      <c r="Q847" s="72">
        <v>0</v>
      </c>
      <c r="R847" s="101">
        <v>3.5000000000000003E-2</v>
      </c>
      <c r="S847" s="86">
        <v>0</v>
      </c>
      <c r="T847" s="72">
        <v>0</v>
      </c>
    </row>
    <row r="848" spans="1:20" ht="15.75" x14ac:dyDescent="0.25">
      <c r="A848" s="54">
        <v>6</v>
      </c>
      <c r="B848" s="39">
        <v>1</v>
      </c>
      <c r="C848" s="40">
        <v>5</v>
      </c>
      <c r="D848" s="40">
        <v>1</v>
      </c>
      <c r="E848" s="41">
        <v>17</v>
      </c>
      <c r="F848" s="55">
        <v>6</v>
      </c>
      <c r="G848" s="77"/>
      <c r="H848" s="77"/>
      <c r="I848" s="77"/>
      <c r="J848" s="43" t="s">
        <v>662</v>
      </c>
      <c r="K848" s="72">
        <v>44636.55</v>
      </c>
      <c r="L848" s="72">
        <v>7673.67</v>
      </c>
      <c r="M848" s="72">
        <v>15347.23</v>
      </c>
      <c r="N848" s="72">
        <v>67657.45</v>
      </c>
      <c r="O848" s="104"/>
      <c r="P848" s="72">
        <v>2029.72</v>
      </c>
      <c r="Q848" s="72">
        <v>69687.17</v>
      </c>
      <c r="R848" s="104"/>
      <c r="S848" s="72">
        <v>2439.04</v>
      </c>
      <c r="T848" s="72">
        <v>72126.209999999992</v>
      </c>
    </row>
    <row r="849" spans="1:20" ht="15.75" x14ac:dyDescent="0.25">
      <c r="A849" s="54"/>
      <c r="B849" s="46">
        <v>1</v>
      </c>
      <c r="C849" s="47">
        <v>5</v>
      </c>
      <c r="D849" s="47">
        <v>1</v>
      </c>
      <c r="E849" s="48">
        <v>17</v>
      </c>
      <c r="F849" s="42">
        <v>6</v>
      </c>
      <c r="G849" s="42">
        <v>1</v>
      </c>
      <c r="H849" s="42"/>
      <c r="I849" s="77"/>
      <c r="J849" s="49" t="s">
        <v>663</v>
      </c>
      <c r="K849" s="50">
        <v>0</v>
      </c>
      <c r="L849" s="50">
        <v>0</v>
      </c>
      <c r="M849" s="50">
        <v>0</v>
      </c>
      <c r="N849" s="50">
        <v>0</v>
      </c>
      <c r="O849" s="122">
        <v>0.03</v>
      </c>
      <c r="P849" s="50">
        <v>0</v>
      </c>
      <c r="Q849" s="50">
        <v>0</v>
      </c>
      <c r="R849" s="101">
        <v>3.5000000000000003E-2</v>
      </c>
      <c r="S849" s="50">
        <v>0</v>
      </c>
      <c r="T849" s="50">
        <v>0</v>
      </c>
    </row>
    <row r="850" spans="1:20" ht="15.75" x14ac:dyDescent="0.25">
      <c r="A850" s="54"/>
      <c r="B850" s="46">
        <v>1</v>
      </c>
      <c r="C850" s="47">
        <v>5</v>
      </c>
      <c r="D850" s="47">
        <v>1</v>
      </c>
      <c r="E850" s="48">
        <v>17</v>
      </c>
      <c r="F850" s="42">
        <v>6</v>
      </c>
      <c r="G850" s="42">
        <v>2</v>
      </c>
      <c r="H850" s="42"/>
      <c r="I850" s="77"/>
      <c r="J850" s="49" t="s">
        <v>664</v>
      </c>
      <c r="K850" s="50">
        <v>0</v>
      </c>
      <c r="L850" s="50">
        <v>0</v>
      </c>
      <c r="M850" s="50">
        <v>0</v>
      </c>
      <c r="N850" s="50">
        <v>0</v>
      </c>
      <c r="O850" s="122">
        <v>0.03</v>
      </c>
      <c r="P850" s="50">
        <v>0</v>
      </c>
      <c r="Q850" s="50">
        <v>0</v>
      </c>
      <c r="R850" s="101">
        <v>3.5000000000000003E-2</v>
      </c>
      <c r="S850" s="50">
        <v>0</v>
      </c>
      <c r="T850" s="50">
        <v>0</v>
      </c>
    </row>
    <row r="851" spans="1:20" ht="15.75" x14ac:dyDescent="0.25">
      <c r="A851" s="54"/>
      <c r="B851" s="46">
        <v>1</v>
      </c>
      <c r="C851" s="47">
        <v>5</v>
      </c>
      <c r="D851" s="47">
        <v>1</v>
      </c>
      <c r="E851" s="48">
        <v>17</v>
      </c>
      <c r="F851" s="42">
        <v>6</v>
      </c>
      <c r="G851" s="42">
        <v>3</v>
      </c>
      <c r="H851" s="42"/>
      <c r="I851" s="77"/>
      <c r="J851" s="49" t="s">
        <v>665</v>
      </c>
      <c r="K851" s="50">
        <v>32423.55</v>
      </c>
      <c r="L851" s="50">
        <v>3602.67</v>
      </c>
      <c r="M851" s="50">
        <v>7205.23</v>
      </c>
      <c r="N851" s="50">
        <v>43231.45</v>
      </c>
      <c r="O851" s="122">
        <v>0.03</v>
      </c>
      <c r="P851" s="50">
        <v>1296.94</v>
      </c>
      <c r="Q851" s="50">
        <v>44528.39</v>
      </c>
      <c r="R851" s="101">
        <v>3.5000000000000003E-2</v>
      </c>
      <c r="S851" s="50">
        <v>1558.49</v>
      </c>
      <c r="T851" s="50">
        <v>46086.879999999997</v>
      </c>
    </row>
    <row r="852" spans="1:20" ht="15.75" x14ac:dyDescent="0.25">
      <c r="A852" s="54"/>
      <c r="B852" s="46">
        <v>1</v>
      </c>
      <c r="C852" s="47">
        <v>5</v>
      </c>
      <c r="D852" s="47">
        <v>1</v>
      </c>
      <c r="E852" s="48">
        <v>17</v>
      </c>
      <c r="F852" s="42">
        <v>6</v>
      </c>
      <c r="G852" s="42">
        <v>4</v>
      </c>
      <c r="H852" s="42"/>
      <c r="I852" s="77"/>
      <c r="J852" s="49" t="s">
        <v>666</v>
      </c>
      <c r="K852" s="50">
        <v>12213</v>
      </c>
      <c r="L852" s="50">
        <v>4071</v>
      </c>
      <c r="M852" s="50">
        <v>8142</v>
      </c>
      <c r="N852" s="50">
        <v>24426</v>
      </c>
      <c r="O852" s="122">
        <v>0.03</v>
      </c>
      <c r="P852" s="50">
        <v>732.78</v>
      </c>
      <c r="Q852" s="50">
        <v>25158.78</v>
      </c>
      <c r="R852" s="101">
        <v>3.5000000000000003E-2</v>
      </c>
      <c r="S852" s="50">
        <v>880.55</v>
      </c>
      <c r="T852" s="50">
        <v>26039.329999999998</v>
      </c>
    </row>
    <row r="853" spans="1:20" ht="15.75" x14ac:dyDescent="0.25">
      <c r="A853" s="54">
        <v>7</v>
      </c>
      <c r="B853" s="39">
        <v>1</v>
      </c>
      <c r="C853" s="40">
        <v>5</v>
      </c>
      <c r="D853" s="40">
        <v>1</v>
      </c>
      <c r="E853" s="41">
        <v>17</v>
      </c>
      <c r="F853" s="55">
        <v>7</v>
      </c>
      <c r="G853" s="42"/>
      <c r="H853" s="42"/>
      <c r="I853" s="77"/>
      <c r="J853" s="43" t="s">
        <v>667</v>
      </c>
      <c r="K853" s="72">
        <v>0</v>
      </c>
      <c r="L853" s="72">
        <v>0</v>
      </c>
      <c r="M853" s="72">
        <v>0</v>
      </c>
      <c r="N853" s="72">
        <v>0</v>
      </c>
      <c r="O853" s="122">
        <v>0.03</v>
      </c>
      <c r="P853" s="86">
        <v>0</v>
      </c>
      <c r="Q853" s="72">
        <v>0</v>
      </c>
      <c r="R853" s="101">
        <v>3.5000000000000003E-2</v>
      </c>
      <c r="S853" s="86">
        <v>0</v>
      </c>
      <c r="T853" s="72">
        <v>0</v>
      </c>
    </row>
    <row r="854" spans="1:20" ht="15.75" x14ac:dyDescent="0.25">
      <c r="A854" s="51">
        <v>2</v>
      </c>
      <c r="B854" s="32">
        <v>1</v>
      </c>
      <c r="C854" s="33">
        <v>5</v>
      </c>
      <c r="D854" s="33">
        <v>2</v>
      </c>
      <c r="E854" s="34"/>
      <c r="F854" s="35"/>
      <c r="G854" s="35"/>
      <c r="H854" s="35"/>
      <c r="I854" s="35"/>
      <c r="J854" s="67" t="s">
        <v>668</v>
      </c>
      <c r="K854" s="66">
        <v>0</v>
      </c>
      <c r="L854" s="66">
        <v>0</v>
      </c>
      <c r="M854" s="66">
        <v>0</v>
      </c>
      <c r="N854" s="66">
        <v>0</v>
      </c>
      <c r="O854" s="102"/>
      <c r="P854" s="66">
        <v>0</v>
      </c>
      <c r="Q854" s="66">
        <v>0</v>
      </c>
      <c r="R854" s="102"/>
      <c r="S854" s="66">
        <v>0</v>
      </c>
      <c r="T854" s="66">
        <v>0</v>
      </c>
    </row>
    <row r="855" spans="1:20" ht="15.75" x14ac:dyDescent="0.25">
      <c r="A855" s="53" t="s">
        <v>10</v>
      </c>
      <c r="B855" s="39">
        <v>1</v>
      </c>
      <c r="C855" s="40">
        <v>5</v>
      </c>
      <c r="D855" s="40">
        <v>2</v>
      </c>
      <c r="E855" s="41">
        <v>1</v>
      </c>
      <c r="F855" s="42"/>
      <c r="G855" s="42"/>
      <c r="H855" s="42"/>
      <c r="I855" s="42"/>
      <c r="J855" s="43" t="s">
        <v>617</v>
      </c>
      <c r="K855" s="72">
        <v>0</v>
      </c>
      <c r="L855" s="72">
        <v>0</v>
      </c>
      <c r="M855" s="72">
        <v>0</v>
      </c>
      <c r="N855" s="72">
        <v>0</v>
      </c>
      <c r="O855" s="104"/>
      <c r="P855" s="72">
        <v>0</v>
      </c>
      <c r="Q855" s="72">
        <v>0</v>
      </c>
      <c r="R855" s="104"/>
      <c r="S855" s="72">
        <v>0</v>
      </c>
      <c r="T855" s="72">
        <v>0</v>
      </c>
    </row>
    <row r="856" spans="1:20" ht="15.75" x14ac:dyDescent="0.25">
      <c r="A856" s="45">
        <v>1</v>
      </c>
      <c r="B856" s="46">
        <v>1</v>
      </c>
      <c r="C856" s="47">
        <v>5</v>
      </c>
      <c r="D856" s="47">
        <v>2</v>
      </c>
      <c r="E856" s="48">
        <v>1</v>
      </c>
      <c r="F856" s="42">
        <v>1</v>
      </c>
      <c r="G856" s="42"/>
      <c r="H856" s="42"/>
      <c r="I856" s="42"/>
      <c r="J856" s="49" t="s">
        <v>669</v>
      </c>
      <c r="K856" s="50">
        <v>0</v>
      </c>
      <c r="L856" s="50">
        <v>0</v>
      </c>
      <c r="M856" s="50">
        <v>0</v>
      </c>
      <c r="N856" s="50">
        <v>0</v>
      </c>
      <c r="O856" s="122">
        <v>0.03</v>
      </c>
      <c r="P856" s="50">
        <v>0</v>
      </c>
      <c r="Q856" s="50">
        <v>0</v>
      </c>
      <c r="R856" s="101">
        <v>3.5000000000000003E-2</v>
      </c>
      <c r="S856" s="50">
        <v>0</v>
      </c>
      <c r="T856" s="50">
        <v>0</v>
      </c>
    </row>
    <row r="857" spans="1:20" ht="15.75" x14ac:dyDescent="0.25">
      <c r="A857" s="45">
        <v>2</v>
      </c>
      <c r="B857" s="46">
        <v>1</v>
      </c>
      <c r="C857" s="47">
        <v>5</v>
      </c>
      <c r="D857" s="47">
        <v>2</v>
      </c>
      <c r="E857" s="48">
        <v>1</v>
      </c>
      <c r="F857" s="42">
        <v>2</v>
      </c>
      <c r="G857" s="42"/>
      <c r="H857" s="42"/>
      <c r="I857" s="42"/>
      <c r="J857" s="49" t="s">
        <v>670</v>
      </c>
      <c r="K857" s="50">
        <v>0</v>
      </c>
      <c r="L857" s="50">
        <v>0</v>
      </c>
      <c r="M857" s="50">
        <v>0</v>
      </c>
      <c r="N857" s="50">
        <v>0</v>
      </c>
      <c r="O857" s="122">
        <v>0.03</v>
      </c>
      <c r="P857" s="50">
        <v>0</v>
      </c>
      <c r="Q857" s="50">
        <v>0</v>
      </c>
      <c r="R857" s="101">
        <v>3.5000000000000003E-2</v>
      </c>
      <c r="S857" s="50">
        <v>0</v>
      </c>
      <c r="T857" s="50">
        <v>0</v>
      </c>
    </row>
    <row r="858" spans="1:20" ht="39" x14ac:dyDescent="0.25">
      <c r="A858" s="80">
        <v>9</v>
      </c>
      <c r="B858" s="32">
        <v>1</v>
      </c>
      <c r="C858" s="33">
        <v>5</v>
      </c>
      <c r="D858" s="33">
        <v>9</v>
      </c>
      <c r="E858" s="52"/>
      <c r="F858" s="35"/>
      <c r="G858" s="35"/>
      <c r="H858" s="35"/>
      <c r="I858" s="35"/>
      <c r="J858" s="69" t="s">
        <v>671</v>
      </c>
      <c r="K858" s="66">
        <v>0</v>
      </c>
      <c r="L858" s="66">
        <v>0</v>
      </c>
      <c r="M858" s="66">
        <v>0</v>
      </c>
      <c r="N858" s="66">
        <v>0</v>
      </c>
      <c r="O858" s="102"/>
      <c r="P858" s="66">
        <v>0</v>
      </c>
      <c r="Q858" s="66">
        <v>0</v>
      </c>
      <c r="R858" s="102"/>
      <c r="S858" s="66">
        <v>0</v>
      </c>
      <c r="T858" s="66">
        <v>0</v>
      </c>
    </row>
    <row r="859" spans="1:20" ht="15.75" x14ac:dyDescent="0.25">
      <c r="A859" s="123" t="s">
        <v>10</v>
      </c>
      <c r="B859" s="138">
        <v>1</v>
      </c>
      <c r="C859" s="139">
        <v>5</v>
      </c>
      <c r="D859" s="139">
        <v>9</v>
      </c>
      <c r="E859" s="140">
        <v>1</v>
      </c>
      <c r="F859" s="131"/>
      <c r="G859" s="131"/>
      <c r="H859" s="131"/>
      <c r="I859" s="131"/>
      <c r="J859" s="128" t="s">
        <v>672</v>
      </c>
      <c r="K859" s="144">
        <v>0</v>
      </c>
      <c r="L859" s="144">
        <v>0</v>
      </c>
      <c r="M859" s="144">
        <v>0</v>
      </c>
      <c r="N859" s="144">
        <v>0</v>
      </c>
      <c r="O859" s="137"/>
      <c r="P859" s="144">
        <v>0</v>
      </c>
      <c r="Q859" s="144">
        <v>0</v>
      </c>
      <c r="R859" s="137"/>
      <c r="S859" s="144">
        <v>0</v>
      </c>
      <c r="T859" s="144">
        <v>0</v>
      </c>
    </row>
    <row r="860" spans="1:20" ht="15.75" x14ac:dyDescent="0.25">
      <c r="A860" s="76">
        <v>1</v>
      </c>
      <c r="B860" s="46">
        <v>1</v>
      </c>
      <c r="C860" s="47">
        <v>5</v>
      </c>
      <c r="D860" s="47">
        <v>9</v>
      </c>
      <c r="E860" s="48">
        <v>1</v>
      </c>
      <c r="F860" s="42">
        <v>1</v>
      </c>
      <c r="G860" s="42"/>
      <c r="H860" s="42"/>
      <c r="I860" s="42"/>
      <c r="J860" s="49" t="s">
        <v>672</v>
      </c>
      <c r="K860" s="50">
        <v>0</v>
      </c>
      <c r="L860" s="50">
        <v>0</v>
      </c>
      <c r="M860" s="50">
        <v>0</v>
      </c>
      <c r="N860" s="50">
        <v>0</v>
      </c>
      <c r="O860" s="122">
        <v>0.03</v>
      </c>
      <c r="P860" s="50">
        <v>0</v>
      </c>
      <c r="Q860" s="50">
        <v>0</v>
      </c>
      <c r="R860" s="101">
        <v>3.5000000000000003E-2</v>
      </c>
      <c r="S860" s="50">
        <v>0</v>
      </c>
      <c r="T860" s="50">
        <v>0</v>
      </c>
    </row>
    <row r="861" spans="1:20" ht="15.75" x14ac:dyDescent="0.25">
      <c r="A861" s="24" t="s">
        <v>673</v>
      </c>
      <c r="B861" s="25">
        <v>1</v>
      </c>
      <c r="C861" s="26">
        <v>6</v>
      </c>
      <c r="D861" s="26"/>
      <c r="E861" s="26"/>
      <c r="F861" s="27"/>
      <c r="G861" s="27"/>
      <c r="H861" s="27"/>
      <c r="I861" s="27"/>
      <c r="J861" s="28" t="s">
        <v>674</v>
      </c>
      <c r="K861" s="29">
        <v>9154.36</v>
      </c>
      <c r="L861" s="29">
        <v>814.28</v>
      </c>
      <c r="M861" s="29">
        <v>1628.5500000000002</v>
      </c>
      <c r="N861" s="29">
        <v>11597.190000000002</v>
      </c>
      <c r="O861" s="103"/>
      <c r="P861" s="29">
        <v>347.91</v>
      </c>
      <c r="Q861" s="29">
        <v>11945.100000000002</v>
      </c>
      <c r="R861" s="103"/>
      <c r="S861" s="29">
        <v>418.07</v>
      </c>
      <c r="T861" s="29">
        <v>12363.170000000002</v>
      </c>
    </row>
    <row r="862" spans="1:20" ht="15.75" x14ac:dyDescent="0.25">
      <c r="A862" s="51">
        <v>1</v>
      </c>
      <c r="B862" s="32">
        <v>1</v>
      </c>
      <c r="C862" s="33">
        <v>6</v>
      </c>
      <c r="D862" s="33">
        <v>1</v>
      </c>
      <c r="E862" s="34"/>
      <c r="F862" s="64"/>
      <c r="G862" s="35"/>
      <c r="H862" s="35"/>
      <c r="I862" s="35"/>
      <c r="J862" s="67" t="s">
        <v>675</v>
      </c>
      <c r="K862" s="66">
        <v>9154.36</v>
      </c>
      <c r="L862" s="66">
        <v>814.28</v>
      </c>
      <c r="M862" s="66">
        <v>1628.5500000000002</v>
      </c>
      <c r="N862" s="66">
        <v>11597.190000000002</v>
      </c>
      <c r="O862" s="102"/>
      <c r="P862" s="66">
        <v>347.91</v>
      </c>
      <c r="Q862" s="66">
        <v>11945.100000000002</v>
      </c>
      <c r="R862" s="102"/>
      <c r="S862" s="66">
        <v>418.07</v>
      </c>
      <c r="T862" s="66">
        <v>12363.170000000002</v>
      </c>
    </row>
    <row r="863" spans="1:20" ht="15.75" x14ac:dyDescent="0.25">
      <c r="A863" s="123" t="s">
        <v>10</v>
      </c>
      <c r="B863" s="124">
        <v>1</v>
      </c>
      <c r="C863" s="125">
        <v>6</v>
      </c>
      <c r="D863" s="125">
        <v>1</v>
      </c>
      <c r="E863" s="126">
        <v>1</v>
      </c>
      <c r="F863" s="127"/>
      <c r="G863" s="131"/>
      <c r="H863" s="131"/>
      <c r="I863" s="131"/>
      <c r="J863" s="128" t="s">
        <v>676</v>
      </c>
      <c r="K863" s="144">
        <v>0</v>
      </c>
      <c r="L863" s="144">
        <v>0</v>
      </c>
      <c r="M863" s="144">
        <v>0</v>
      </c>
      <c r="N863" s="144">
        <v>0</v>
      </c>
      <c r="O863" s="145">
        <v>0.03</v>
      </c>
      <c r="P863" s="129">
        <v>0</v>
      </c>
      <c r="Q863" s="144">
        <v>0</v>
      </c>
      <c r="R863" s="134">
        <v>3.5000000000000003E-2</v>
      </c>
      <c r="S863" s="129">
        <v>0</v>
      </c>
      <c r="T863" s="144">
        <v>0</v>
      </c>
    </row>
    <row r="864" spans="1:20" ht="15.75" x14ac:dyDescent="0.25">
      <c r="A864" s="123" t="s">
        <v>22</v>
      </c>
      <c r="B864" s="124">
        <v>1</v>
      </c>
      <c r="C864" s="125">
        <v>6</v>
      </c>
      <c r="D864" s="125">
        <v>1</v>
      </c>
      <c r="E864" s="126">
        <v>2</v>
      </c>
      <c r="F864" s="127"/>
      <c r="G864" s="131"/>
      <c r="H864" s="131"/>
      <c r="I864" s="131"/>
      <c r="J864" s="128" t="s">
        <v>56</v>
      </c>
      <c r="K864" s="144">
        <v>9154.36</v>
      </c>
      <c r="L864" s="144">
        <v>814.28</v>
      </c>
      <c r="M864" s="144">
        <v>1628.5500000000002</v>
      </c>
      <c r="N864" s="144">
        <v>11597.190000000002</v>
      </c>
      <c r="O864" s="137"/>
      <c r="P864" s="144">
        <v>347.91</v>
      </c>
      <c r="Q864" s="144">
        <v>11945.100000000002</v>
      </c>
      <c r="R864" s="137"/>
      <c r="S864" s="144">
        <v>418.07</v>
      </c>
      <c r="T864" s="144">
        <v>12363.170000000002</v>
      </c>
    </row>
    <row r="865" spans="1:20" ht="15.75" x14ac:dyDescent="0.25">
      <c r="A865" s="84">
        <v>1</v>
      </c>
      <c r="B865" s="39">
        <v>1</v>
      </c>
      <c r="C865" s="40">
        <v>6</v>
      </c>
      <c r="D865" s="40">
        <v>1</v>
      </c>
      <c r="E865" s="41">
        <v>2</v>
      </c>
      <c r="F865" s="55">
        <v>1</v>
      </c>
      <c r="G865" s="42"/>
      <c r="H865" s="42"/>
      <c r="I865" s="42"/>
      <c r="J865" s="43" t="s">
        <v>677</v>
      </c>
      <c r="K865" s="72">
        <v>0</v>
      </c>
      <c r="L865" s="72">
        <v>0</v>
      </c>
      <c r="M865" s="72">
        <v>0</v>
      </c>
      <c r="N865" s="72">
        <v>0</v>
      </c>
      <c r="O865" s="104"/>
      <c r="P865" s="72">
        <v>0</v>
      </c>
      <c r="Q865" s="72">
        <v>0</v>
      </c>
      <c r="R865" s="104"/>
      <c r="S865" s="72">
        <v>0</v>
      </c>
      <c r="T865" s="72">
        <v>0</v>
      </c>
    </row>
    <row r="866" spans="1:20" ht="15.75" x14ac:dyDescent="0.25">
      <c r="A866" s="76" t="s">
        <v>678</v>
      </c>
      <c r="B866" s="46">
        <v>1</v>
      </c>
      <c r="C866" s="47">
        <v>6</v>
      </c>
      <c r="D866" s="47">
        <v>1</v>
      </c>
      <c r="E866" s="48">
        <v>2</v>
      </c>
      <c r="F866" s="42">
        <v>1</v>
      </c>
      <c r="G866" s="42">
        <v>1</v>
      </c>
      <c r="H866" s="42"/>
      <c r="I866" s="42"/>
      <c r="J866" s="49" t="s">
        <v>679</v>
      </c>
      <c r="K866" s="50">
        <v>0</v>
      </c>
      <c r="L866" s="50">
        <v>0</v>
      </c>
      <c r="M866" s="50">
        <v>0</v>
      </c>
      <c r="N866" s="50">
        <v>0</v>
      </c>
      <c r="O866" s="122">
        <v>0.03</v>
      </c>
      <c r="P866" s="50">
        <v>0</v>
      </c>
      <c r="Q866" s="50">
        <v>0</v>
      </c>
      <c r="R866" s="101">
        <v>3.5000000000000003E-2</v>
      </c>
      <c r="S866" s="50">
        <v>0</v>
      </c>
      <c r="T866" s="50">
        <v>0</v>
      </c>
    </row>
    <row r="867" spans="1:20" ht="15.75" x14ac:dyDescent="0.25">
      <c r="A867" s="84">
        <v>2</v>
      </c>
      <c r="B867" s="39">
        <v>1</v>
      </c>
      <c r="C867" s="40">
        <v>6</v>
      </c>
      <c r="D867" s="40">
        <v>1</v>
      </c>
      <c r="E867" s="41">
        <v>2</v>
      </c>
      <c r="F867" s="55">
        <v>2</v>
      </c>
      <c r="G867" s="42"/>
      <c r="H867" s="42"/>
      <c r="I867" s="42"/>
      <c r="J867" s="43" t="s">
        <v>680</v>
      </c>
      <c r="K867" s="72">
        <v>0</v>
      </c>
      <c r="L867" s="72">
        <v>0</v>
      </c>
      <c r="M867" s="72">
        <v>0</v>
      </c>
      <c r="N867" s="72">
        <v>0</v>
      </c>
      <c r="O867" s="104"/>
      <c r="P867" s="72">
        <v>0</v>
      </c>
      <c r="Q867" s="72">
        <v>0</v>
      </c>
      <c r="R867" s="104"/>
      <c r="S867" s="72">
        <v>0</v>
      </c>
      <c r="T867" s="72">
        <v>0</v>
      </c>
    </row>
    <row r="868" spans="1:20" ht="15.75" x14ac:dyDescent="0.25">
      <c r="A868" s="76" t="s">
        <v>678</v>
      </c>
      <c r="B868" s="46">
        <v>1</v>
      </c>
      <c r="C868" s="47">
        <v>6</v>
      </c>
      <c r="D868" s="47">
        <v>1</v>
      </c>
      <c r="E868" s="48">
        <v>2</v>
      </c>
      <c r="F868" s="42">
        <v>2</v>
      </c>
      <c r="G868" s="42">
        <v>1</v>
      </c>
      <c r="H868" s="42"/>
      <c r="I868" s="42"/>
      <c r="J868" s="49" t="s">
        <v>681</v>
      </c>
      <c r="K868" s="50">
        <v>0</v>
      </c>
      <c r="L868" s="50">
        <v>0</v>
      </c>
      <c r="M868" s="50">
        <v>0</v>
      </c>
      <c r="N868" s="50">
        <v>0</v>
      </c>
      <c r="O868" s="122">
        <v>0.03</v>
      </c>
      <c r="P868" s="50">
        <v>0</v>
      </c>
      <c r="Q868" s="50">
        <v>0</v>
      </c>
      <c r="R868" s="101">
        <v>3.5000000000000003E-2</v>
      </c>
      <c r="S868" s="50">
        <v>0</v>
      </c>
      <c r="T868" s="50">
        <v>0</v>
      </c>
    </row>
    <row r="869" spans="1:20" ht="15.75" x14ac:dyDescent="0.25">
      <c r="A869" s="84">
        <v>3</v>
      </c>
      <c r="B869" s="39">
        <v>1</v>
      </c>
      <c r="C869" s="40">
        <v>6</v>
      </c>
      <c r="D869" s="40">
        <v>1</v>
      </c>
      <c r="E869" s="41">
        <v>2</v>
      </c>
      <c r="F869" s="55">
        <v>3</v>
      </c>
      <c r="G869" s="42"/>
      <c r="H869" s="42"/>
      <c r="I869" s="42"/>
      <c r="J869" s="43" t="s">
        <v>682</v>
      </c>
      <c r="K869" s="72">
        <v>9154.36</v>
      </c>
      <c r="L869" s="72">
        <v>814.28</v>
      </c>
      <c r="M869" s="72">
        <v>1628.5500000000002</v>
      </c>
      <c r="N869" s="72">
        <v>11597.190000000002</v>
      </c>
      <c r="O869" s="104"/>
      <c r="P869" s="72">
        <v>347.91</v>
      </c>
      <c r="Q869" s="72">
        <v>11945.100000000002</v>
      </c>
      <c r="R869" s="104"/>
      <c r="S869" s="72">
        <v>418.07</v>
      </c>
      <c r="T869" s="72">
        <v>12363.170000000002</v>
      </c>
    </row>
    <row r="870" spans="1:20" ht="15.75" x14ac:dyDescent="0.25">
      <c r="A870" s="76" t="s">
        <v>678</v>
      </c>
      <c r="B870" s="39">
        <v>1</v>
      </c>
      <c r="C870" s="40">
        <v>6</v>
      </c>
      <c r="D870" s="40">
        <v>1</v>
      </c>
      <c r="E870" s="41">
        <v>2</v>
      </c>
      <c r="F870" s="55">
        <v>3</v>
      </c>
      <c r="G870" s="55">
        <v>1</v>
      </c>
      <c r="H870" s="42"/>
      <c r="I870" s="42"/>
      <c r="J870" s="43" t="s">
        <v>683</v>
      </c>
      <c r="K870" s="72">
        <v>9154.36</v>
      </c>
      <c r="L870" s="72">
        <v>814.28</v>
      </c>
      <c r="M870" s="72">
        <v>1628.5500000000002</v>
      </c>
      <c r="N870" s="72">
        <v>11597.190000000002</v>
      </c>
      <c r="O870" s="104"/>
      <c r="P870" s="72">
        <v>347.91</v>
      </c>
      <c r="Q870" s="72">
        <v>11945.100000000002</v>
      </c>
      <c r="R870" s="104"/>
      <c r="S870" s="72">
        <v>418.07</v>
      </c>
      <c r="T870" s="72">
        <v>12363.170000000002</v>
      </c>
    </row>
    <row r="871" spans="1:20" ht="15.75" x14ac:dyDescent="0.25">
      <c r="A871" s="76"/>
      <c r="B871" s="46">
        <v>1</v>
      </c>
      <c r="C871" s="47">
        <v>6</v>
      </c>
      <c r="D871" s="47">
        <v>1</v>
      </c>
      <c r="E871" s="48">
        <v>2</v>
      </c>
      <c r="F871" s="42">
        <v>3</v>
      </c>
      <c r="G871" s="42">
        <v>1</v>
      </c>
      <c r="H871" s="42">
        <v>1</v>
      </c>
      <c r="I871" s="42"/>
      <c r="J871" s="49" t="s">
        <v>684</v>
      </c>
      <c r="K871" s="50">
        <v>0</v>
      </c>
      <c r="L871" s="50">
        <v>0</v>
      </c>
      <c r="M871" s="50">
        <v>0</v>
      </c>
      <c r="N871" s="50">
        <v>0</v>
      </c>
      <c r="O871" s="122">
        <v>0.03</v>
      </c>
      <c r="P871" s="50">
        <v>0</v>
      </c>
      <c r="Q871" s="50">
        <v>0</v>
      </c>
      <c r="R871" s="101">
        <v>3.5000000000000003E-2</v>
      </c>
      <c r="S871" s="50">
        <v>0</v>
      </c>
      <c r="T871" s="50">
        <v>0</v>
      </c>
    </row>
    <row r="872" spans="1:20" ht="15.75" x14ac:dyDescent="0.25">
      <c r="A872" s="76"/>
      <c r="B872" s="46">
        <v>1</v>
      </c>
      <c r="C872" s="47">
        <v>6</v>
      </c>
      <c r="D872" s="47">
        <v>1</v>
      </c>
      <c r="E872" s="48">
        <v>2</v>
      </c>
      <c r="F872" s="42">
        <v>3</v>
      </c>
      <c r="G872" s="42">
        <v>1</v>
      </c>
      <c r="H872" s="42">
        <v>2</v>
      </c>
      <c r="I872" s="42"/>
      <c r="J872" s="49" t="s">
        <v>685</v>
      </c>
      <c r="K872" s="50">
        <v>0</v>
      </c>
      <c r="L872" s="50">
        <v>0</v>
      </c>
      <c r="M872" s="50">
        <v>0</v>
      </c>
      <c r="N872" s="50">
        <v>0</v>
      </c>
      <c r="O872" s="122">
        <v>0.03</v>
      </c>
      <c r="P872" s="50">
        <v>0</v>
      </c>
      <c r="Q872" s="50">
        <v>0</v>
      </c>
      <c r="R872" s="101">
        <v>3.5000000000000003E-2</v>
      </c>
      <c r="S872" s="50">
        <v>0</v>
      </c>
      <c r="T872" s="50">
        <v>0</v>
      </c>
    </row>
    <row r="873" spans="1:20" ht="15.75" x14ac:dyDescent="0.25">
      <c r="A873" s="76"/>
      <c r="B873" s="46">
        <v>1</v>
      </c>
      <c r="C873" s="47">
        <v>6</v>
      </c>
      <c r="D873" s="47">
        <v>1</v>
      </c>
      <c r="E873" s="48">
        <v>2</v>
      </c>
      <c r="F873" s="42">
        <v>3</v>
      </c>
      <c r="G873" s="42">
        <v>1</v>
      </c>
      <c r="H873" s="42">
        <v>3</v>
      </c>
      <c r="I873" s="42"/>
      <c r="J873" s="49" t="s">
        <v>686</v>
      </c>
      <c r="K873" s="50">
        <v>0</v>
      </c>
      <c r="L873" s="50">
        <v>0</v>
      </c>
      <c r="M873" s="50">
        <v>0</v>
      </c>
      <c r="N873" s="50">
        <v>0</v>
      </c>
      <c r="O873" s="122">
        <v>0.03</v>
      </c>
      <c r="P873" s="50">
        <v>0</v>
      </c>
      <c r="Q873" s="50">
        <v>0</v>
      </c>
      <c r="R873" s="101">
        <v>3.5000000000000003E-2</v>
      </c>
      <c r="S873" s="50">
        <v>0</v>
      </c>
      <c r="T873" s="50">
        <v>0</v>
      </c>
    </row>
    <row r="874" spans="1:20" ht="15.75" x14ac:dyDescent="0.25">
      <c r="A874" s="76"/>
      <c r="B874" s="46">
        <v>1</v>
      </c>
      <c r="C874" s="47">
        <v>6</v>
      </c>
      <c r="D874" s="47">
        <v>1</v>
      </c>
      <c r="E874" s="48">
        <v>2</v>
      </c>
      <c r="F874" s="42">
        <v>3</v>
      </c>
      <c r="G874" s="42">
        <v>1</v>
      </c>
      <c r="H874" s="42">
        <v>4</v>
      </c>
      <c r="I874" s="42"/>
      <c r="J874" s="49" t="s">
        <v>687</v>
      </c>
      <c r="K874" s="50">
        <v>0</v>
      </c>
      <c r="L874" s="50">
        <v>0</v>
      </c>
      <c r="M874" s="50">
        <v>0</v>
      </c>
      <c r="N874" s="50">
        <v>0</v>
      </c>
      <c r="O874" s="122">
        <v>0.03</v>
      </c>
      <c r="P874" s="50">
        <v>0</v>
      </c>
      <c r="Q874" s="50">
        <v>0</v>
      </c>
      <c r="R874" s="101">
        <v>3.5000000000000003E-2</v>
      </c>
      <c r="S874" s="50">
        <v>0</v>
      </c>
      <c r="T874" s="50">
        <v>0</v>
      </c>
    </row>
    <row r="875" spans="1:20" ht="15.75" x14ac:dyDescent="0.25">
      <c r="A875" s="76"/>
      <c r="B875" s="46">
        <v>1</v>
      </c>
      <c r="C875" s="47">
        <v>6</v>
      </c>
      <c r="D875" s="47">
        <v>1</v>
      </c>
      <c r="E875" s="48">
        <v>2</v>
      </c>
      <c r="F875" s="42">
        <v>3</v>
      </c>
      <c r="G875" s="42">
        <v>1</v>
      </c>
      <c r="H875" s="42">
        <v>5</v>
      </c>
      <c r="I875" s="42"/>
      <c r="J875" s="49" t="s">
        <v>688</v>
      </c>
      <c r="K875" s="50">
        <v>0</v>
      </c>
      <c r="L875" s="50">
        <v>0</v>
      </c>
      <c r="M875" s="50">
        <v>0</v>
      </c>
      <c r="N875" s="50">
        <v>0</v>
      </c>
      <c r="O875" s="122">
        <v>0.03</v>
      </c>
      <c r="P875" s="50">
        <v>0</v>
      </c>
      <c r="Q875" s="50">
        <v>0</v>
      </c>
      <c r="R875" s="101">
        <v>3.5000000000000003E-2</v>
      </c>
      <c r="S875" s="50">
        <v>0</v>
      </c>
      <c r="T875" s="50">
        <v>0</v>
      </c>
    </row>
    <row r="876" spans="1:20" ht="15.75" x14ac:dyDescent="0.25">
      <c r="A876" s="76"/>
      <c r="B876" s="46">
        <v>1</v>
      </c>
      <c r="C876" s="47">
        <v>6</v>
      </c>
      <c r="D876" s="47">
        <v>1</v>
      </c>
      <c r="E876" s="48">
        <v>2</v>
      </c>
      <c r="F876" s="42">
        <v>3</v>
      </c>
      <c r="G876" s="42">
        <v>1</v>
      </c>
      <c r="H876" s="42">
        <v>6</v>
      </c>
      <c r="I876" s="42"/>
      <c r="J876" s="49" t="s">
        <v>689</v>
      </c>
      <c r="K876" s="50">
        <v>0</v>
      </c>
      <c r="L876" s="50">
        <v>0</v>
      </c>
      <c r="M876" s="50">
        <v>0</v>
      </c>
      <c r="N876" s="50">
        <v>0</v>
      </c>
      <c r="O876" s="122">
        <v>0.03</v>
      </c>
      <c r="P876" s="50">
        <v>0</v>
      </c>
      <c r="Q876" s="50">
        <v>0</v>
      </c>
      <c r="R876" s="101">
        <v>3.5000000000000003E-2</v>
      </c>
      <c r="S876" s="50">
        <v>0</v>
      </c>
      <c r="T876" s="50">
        <v>0</v>
      </c>
    </row>
    <row r="877" spans="1:20" ht="15.75" x14ac:dyDescent="0.25">
      <c r="A877" s="76"/>
      <c r="B877" s="46">
        <v>1</v>
      </c>
      <c r="C877" s="47">
        <v>6</v>
      </c>
      <c r="D877" s="47">
        <v>1</v>
      </c>
      <c r="E877" s="48">
        <v>2</v>
      </c>
      <c r="F877" s="42">
        <v>3</v>
      </c>
      <c r="G877" s="42">
        <v>1</v>
      </c>
      <c r="H877" s="42">
        <v>7</v>
      </c>
      <c r="I877" s="42"/>
      <c r="J877" s="49" t="s">
        <v>690</v>
      </c>
      <c r="K877" s="50">
        <v>0</v>
      </c>
      <c r="L877" s="50">
        <v>0</v>
      </c>
      <c r="M877" s="50">
        <v>0</v>
      </c>
      <c r="N877" s="50">
        <v>0</v>
      </c>
      <c r="O877" s="122">
        <v>0.03</v>
      </c>
      <c r="P877" s="50">
        <v>0</v>
      </c>
      <c r="Q877" s="50">
        <v>0</v>
      </c>
      <c r="R877" s="101">
        <v>3.5000000000000003E-2</v>
      </c>
      <c r="S877" s="50">
        <v>0</v>
      </c>
      <c r="T877" s="50">
        <v>0</v>
      </c>
    </row>
    <row r="878" spans="1:20" ht="15.75" x14ac:dyDescent="0.25">
      <c r="A878" s="76"/>
      <c r="B878" s="46">
        <v>1</v>
      </c>
      <c r="C878" s="47">
        <v>6</v>
      </c>
      <c r="D878" s="47">
        <v>1</v>
      </c>
      <c r="E878" s="48">
        <v>2</v>
      </c>
      <c r="F878" s="42">
        <v>3</v>
      </c>
      <c r="G878" s="42">
        <v>1</v>
      </c>
      <c r="H878" s="42">
        <v>8</v>
      </c>
      <c r="I878" s="42"/>
      <c r="J878" s="49" t="s">
        <v>691</v>
      </c>
      <c r="K878" s="50">
        <v>0</v>
      </c>
      <c r="L878" s="50">
        <v>0</v>
      </c>
      <c r="M878" s="50">
        <v>0</v>
      </c>
      <c r="N878" s="50">
        <v>0</v>
      </c>
      <c r="O878" s="122">
        <v>0.03</v>
      </c>
      <c r="P878" s="50">
        <v>0</v>
      </c>
      <c r="Q878" s="50">
        <v>0</v>
      </c>
      <c r="R878" s="101">
        <v>3.5000000000000003E-2</v>
      </c>
      <c r="S878" s="50">
        <v>0</v>
      </c>
      <c r="T878" s="50">
        <v>0</v>
      </c>
    </row>
    <row r="879" spans="1:20" ht="15.75" x14ac:dyDescent="0.25">
      <c r="A879" s="76"/>
      <c r="B879" s="46">
        <v>1</v>
      </c>
      <c r="C879" s="47">
        <v>6</v>
      </c>
      <c r="D879" s="47">
        <v>1</v>
      </c>
      <c r="E879" s="48">
        <v>2</v>
      </c>
      <c r="F879" s="42">
        <v>3</v>
      </c>
      <c r="G879" s="42">
        <v>1</v>
      </c>
      <c r="H879" s="42">
        <v>9</v>
      </c>
      <c r="I879" s="42"/>
      <c r="J879" s="49" t="s">
        <v>692</v>
      </c>
      <c r="K879" s="50">
        <v>0</v>
      </c>
      <c r="L879" s="50">
        <v>0</v>
      </c>
      <c r="M879" s="50">
        <v>0</v>
      </c>
      <c r="N879" s="50">
        <v>0</v>
      </c>
      <c r="O879" s="122">
        <v>0.03</v>
      </c>
      <c r="P879" s="50">
        <v>0</v>
      </c>
      <c r="Q879" s="50">
        <v>0</v>
      </c>
      <c r="R879" s="101">
        <v>3.5000000000000003E-2</v>
      </c>
      <c r="S879" s="50">
        <v>0</v>
      </c>
      <c r="T879" s="50">
        <v>0</v>
      </c>
    </row>
    <row r="880" spans="1:20" ht="15.75" x14ac:dyDescent="0.25">
      <c r="A880" s="76"/>
      <c r="B880" s="46">
        <v>1</v>
      </c>
      <c r="C880" s="47">
        <v>6</v>
      </c>
      <c r="D880" s="47">
        <v>1</v>
      </c>
      <c r="E880" s="48">
        <v>2</v>
      </c>
      <c r="F880" s="42">
        <v>3</v>
      </c>
      <c r="G880" s="42">
        <v>1</v>
      </c>
      <c r="H880" s="42">
        <v>10</v>
      </c>
      <c r="I880" s="42"/>
      <c r="J880" s="49" t="s">
        <v>693</v>
      </c>
      <c r="K880" s="50">
        <v>0</v>
      </c>
      <c r="L880" s="50">
        <v>0</v>
      </c>
      <c r="M880" s="50">
        <v>0</v>
      </c>
      <c r="N880" s="50">
        <v>0</v>
      </c>
      <c r="O880" s="122">
        <v>0.03</v>
      </c>
      <c r="P880" s="50">
        <v>0</v>
      </c>
      <c r="Q880" s="50">
        <v>0</v>
      </c>
      <c r="R880" s="101">
        <v>3.5000000000000003E-2</v>
      </c>
      <c r="S880" s="50">
        <v>0</v>
      </c>
      <c r="T880" s="50">
        <v>0</v>
      </c>
    </row>
    <row r="881" spans="1:20" ht="15.75" x14ac:dyDescent="0.25">
      <c r="A881" s="76"/>
      <c r="B881" s="46">
        <v>1</v>
      </c>
      <c r="C881" s="47">
        <v>6</v>
      </c>
      <c r="D881" s="47">
        <v>1</v>
      </c>
      <c r="E881" s="48">
        <v>2</v>
      </c>
      <c r="F881" s="42">
        <v>3</v>
      </c>
      <c r="G881" s="42">
        <v>1</v>
      </c>
      <c r="H881" s="42">
        <v>11</v>
      </c>
      <c r="I881" s="42"/>
      <c r="J881" s="49" t="s">
        <v>694</v>
      </c>
      <c r="K881" s="50">
        <v>0</v>
      </c>
      <c r="L881" s="50">
        <v>0</v>
      </c>
      <c r="M881" s="50">
        <v>0</v>
      </c>
      <c r="N881" s="50">
        <v>0</v>
      </c>
      <c r="O881" s="122">
        <v>0.03</v>
      </c>
      <c r="P881" s="50">
        <v>0</v>
      </c>
      <c r="Q881" s="50">
        <v>0</v>
      </c>
      <c r="R881" s="101">
        <v>3.5000000000000003E-2</v>
      </c>
      <c r="S881" s="50">
        <v>0</v>
      </c>
      <c r="T881" s="50">
        <v>0</v>
      </c>
    </row>
    <row r="882" spans="1:20" ht="15" customHeight="1" x14ac:dyDescent="0.25">
      <c r="A882" s="76"/>
      <c r="B882" s="46">
        <v>1</v>
      </c>
      <c r="C882" s="47">
        <v>6</v>
      </c>
      <c r="D882" s="47">
        <v>1</v>
      </c>
      <c r="E882" s="48">
        <v>2</v>
      </c>
      <c r="F882" s="42">
        <v>3</v>
      </c>
      <c r="G882" s="42">
        <v>1</v>
      </c>
      <c r="H882" s="42">
        <v>12</v>
      </c>
      <c r="I882" s="42"/>
      <c r="J882" s="49" t="s">
        <v>695</v>
      </c>
      <c r="K882" s="50">
        <v>0</v>
      </c>
      <c r="L882" s="50">
        <v>0</v>
      </c>
      <c r="M882" s="50">
        <v>0</v>
      </c>
      <c r="N882" s="50">
        <v>0</v>
      </c>
      <c r="O882" s="122">
        <v>0.03</v>
      </c>
      <c r="P882" s="50">
        <v>0</v>
      </c>
      <c r="Q882" s="50">
        <v>0</v>
      </c>
      <c r="R882" s="101">
        <v>3.5000000000000003E-2</v>
      </c>
      <c r="S882" s="50">
        <v>0</v>
      </c>
      <c r="T882" s="50">
        <v>0</v>
      </c>
    </row>
    <row r="883" spans="1:20" ht="15.75" x14ac:dyDescent="0.25">
      <c r="A883" s="76"/>
      <c r="B883" s="46">
        <v>1</v>
      </c>
      <c r="C883" s="47">
        <v>6</v>
      </c>
      <c r="D883" s="47">
        <v>1</v>
      </c>
      <c r="E883" s="48">
        <v>2</v>
      </c>
      <c r="F883" s="42">
        <v>3</v>
      </c>
      <c r="G883" s="42">
        <v>1</v>
      </c>
      <c r="H883" s="42">
        <v>13</v>
      </c>
      <c r="I883" s="42"/>
      <c r="J883" s="49" t="s">
        <v>696</v>
      </c>
      <c r="K883" s="50">
        <v>0</v>
      </c>
      <c r="L883" s="50">
        <v>0</v>
      </c>
      <c r="M883" s="50">
        <v>0</v>
      </c>
      <c r="N883" s="50">
        <v>0</v>
      </c>
      <c r="O883" s="122">
        <v>0.03</v>
      </c>
      <c r="P883" s="50">
        <v>0</v>
      </c>
      <c r="Q883" s="50">
        <v>0</v>
      </c>
      <c r="R883" s="101">
        <v>3.5000000000000003E-2</v>
      </c>
      <c r="S883" s="50">
        <v>0</v>
      </c>
      <c r="T883" s="50">
        <v>0</v>
      </c>
    </row>
    <row r="884" spans="1:20" ht="15" customHeight="1" x14ac:dyDescent="0.25">
      <c r="A884" s="76"/>
      <c r="B884" s="46">
        <v>1</v>
      </c>
      <c r="C884" s="47">
        <v>6</v>
      </c>
      <c r="D884" s="47">
        <v>1</v>
      </c>
      <c r="E884" s="48">
        <v>2</v>
      </c>
      <c r="F884" s="42">
        <v>3</v>
      </c>
      <c r="G884" s="42">
        <v>1</v>
      </c>
      <c r="H884" s="42">
        <v>14</v>
      </c>
      <c r="I884" s="42"/>
      <c r="J884" s="49" t="s">
        <v>697</v>
      </c>
      <c r="K884" s="50">
        <v>0</v>
      </c>
      <c r="L884" s="50">
        <v>0</v>
      </c>
      <c r="M884" s="50">
        <v>0</v>
      </c>
      <c r="N884" s="50">
        <v>0</v>
      </c>
      <c r="O884" s="122">
        <v>0.03</v>
      </c>
      <c r="P884" s="50">
        <v>0</v>
      </c>
      <c r="Q884" s="50">
        <v>0</v>
      </c>
      <c r="R884" s="101">
        <v>3.5000000000000003E-2</v>
      </c>
      <c r="S884" s="50">
        <v>0</v>
      </c>
      <c r="T884" s="50">
        <v>0</v>
      </c>
    </row>
    <row r="885" spans="1:20" ht="15.75" x14ac:dyDescent="0.25">
      <c r="A885" s="76"/>
      <c r="B885" s="46">
        <v>1</v>
      </c>
      <c r="C885" s="47">
        <v>6</v>
      </c>
      <c r="D885" s="47">
        <v>1</v>
      </c>
      <c r="E885" s="48">
        <v>2</v>
      </c>
      <c r="F885" s="42">
        <v>3</v>
      </c>
      <c r="G885" s="42">
        <v>1</v>
      </c>
      <c r="H885" s="42">
        <v>15</v>
      </c>
      <c r="I885" s="42"/>
      <c r="J885" s="49" t="s">
        <v>698</v>
      </c>
      <c r="K885" s="50">
        <v>0</v>
      </c>
      <c r="L885" s="50">
        <v>0</v>
      </c>
      <c r="M885" s="50">
        <v>0</v>
      </c>
      <c r="N885" s="50">
        <v>0</v>
      </c>
      <c r="O885" s="122">
        <v>0.03</v>
      </c>
      <c r="P885" s="50">
        <v>0</v>
      </c>
      <c r="Q885" s="50">
        <v>0</v>
      </c>
      <c r="R885" s="101">
        <v>3.5000000000000003E-2</v>
      </c>
      <c r="S885" s="50">
        <v>0</v>
      </c>
      <c r="T885" s="50">
        <v>0</v>
      </c>
    </row>
    <row r="886" spans="1:20" ht="15" customHeight="1" x14ac:dyDescent="0.25">
      <c r="A886" s="76"/>
      <c r="B886" s="46">
        <v>1</v>
      </c>
      <c r="C886" s="47">
        <v>6</v>
      </c>
      <c r="D886" s="47">
        <v>1</v>
      </c>
      <c r="E886" s="48">
        <v>2</v>
      </c>
      <c r="F886" s="42">
        <v>3</v>
      </c>
      <c r="G886" s="42">
        <v>1</v>
      </c>
      <c r="H886" s="42">
        <v>16</v>
      </c>
      <c r="I886" s="42"/>
      <c r="J886" s="49" t="s">
        <v>699</v>
      </c>
      <c r="K886" s="50">
        <v>0</v>
      </c>
      <c r="L886" s="50">
        <v>0</v>
      </c>
      <c r="M886" s="50">
        <v>0</v>
      </c>
      <c r="N886" s="50">
        <v>0</v>
      </c>
      <c r="O886" s="122">
        <v>0.03</v>
      </c>
      <c r="P886" s="50">
        <v>0</v>
      </c>
      <c r="Q886" s="50">
        <v>0</v>
      </c>
      <c r="R886" s="101">
        <v>3.5000000000000003E-2</v>
      </c>
      <c r="S886" s="50">
        <v>0</v>
      </c>
      <c r="T886" s="50">
        <v>0</v>
      </c>
    </row>
    <row r="887" spans="1:20" ht="15.75" x14ac:dyDescent="0.25">
      <c r="A887" s="76"/>
      <c r="B887" s="46">
        <v>1</v>
      </c>
      <c r="C887" s="47">
        <v>6</v>
      </c>
      <c r="D887" s="47">
        <v>1</v>
      </c>
      <c r="E887" s="48">
        <v>2</v>
      </c>
      <c r="F887" s="42">
        <v>3</v>
      </c>
      <c r="G887" s="42">
        <v>1</v>
      </c>
      <c r="H887" s="42">
        <v>17</v>
      </c>
      <c r="I887" s="42"/>
      <c r="J887" s="49" t="s">
        <v>700</v>
      </c>
      <c r="K887" s="50">
        <v>0</v>
      </c>
      <c r="L887" s="50">
        <v>0</v>
      </c>
      <c r="M887" s="50">
        <v>0</v>
      </c>
      <c r="N887" s="50">
        <v>0</v>
      </c>
      <c r="O887" s="122">
        <v>0.03</v>
      </c>
      <c r="P887" s="50">
        <v>0</v>
      </c>
      <c r="Q887" s="50">
        <v>0</v>
      </c>
      <c r="R887" s="101">
        <v>3.5000000000000003E-2</v>
      </c>
      <c r="S887" s="50">
        <v>0</v>
      </c>
      <c r="T887" s="50">
        <v>0</v>
      </c>
    </row>
    <row r="888" spans="1:20" ht="15" customHeight="1" x14ac:dyDescent="0.25">
      <c r="A888" s="76"/>
      <c r="B888" s="46">
        <v>1</v>
      </c>
      <c r="C888" s="47">
        <v>6</v>
      </c>
      <c r="D888" s="47">
        <v>1</v>
      </c>
      <c r="E888" s="48">
        <v>2</v>
      </c>
      <c r="F888" s="42">
        <v>3</v>
      </c>
      <c r="G888" s="42">
        <v>1</v>
      </c>
      <c r="H888" s="42">
        <v>18</v>
      </c>
      <c r="I888" s="42"/>
      <c r="J888" s="49" t="s">
        <v>701</v>
      </c>
      <c r="K888" s="50">
        <v>0</v>
      </c>
      <c r="L888" s="50">
        <v>0</v>
      </c>
      <c r="M888" s="50">
        <v>0</v>
      </c>
      <c r="N888" s="50">
        <v>0</v>
      </c>
      <c r="O888" s="122">
        <v>0.03</v>
      </c>
      <c r="P888" s="50">
        <v>0</v>
      </c>
      <c r="Q888" s="50">
        <v>0</v>
      </c>
      <c r="R888" s="101">
        <v>3.5000000000000003E-2</v>
      </c>
      <c r="S888" s="50">
        <v>0</v>
      </c>
      <c r="T888" s="50">
        <v>0</v>
      </c>
    </row>
    <row r="889" spans="1:20" ht="15.75" x14ac:dyDescent="0.25">
      <c r="A889" s="76"/>
      <c r="B889" s="46">
        <v>1</v>
      </c>
      <c r="C889" s="47">
        <v>6</v>
      </c>
      <c r="D889" s="47">
        <v>1</v>
      </c>
      <c r="E889" s="48">
        <v>2</v>
      </c>
      <c r="F889" s="42">
        <v>3</v>
      </c>
      <c r="G889" s="42">
        <v>1</v>
      </c>
      <c r="H889" s="42">
        <v>19</v>
      </c>
      <c r="I889" s="42"/>
      <c r="J889" s="49" t="s">
        <v>702</v>
      </c>
      <c r="K889" s="50">
        <v>0</v>
      </c>
      <c r="L889" s="50">
        <v>0</v>
      </c>
      <c r="M889" s="50">
        <v>0</v>
      </c>
      <c r="N889" s="50">
        <v>0</v>
      </c>
      <c r="O889" s="122">
        <v>0.03</v>
      </c>
      <c r="P889" s="50">
        <v>0</v>
      </c>
      <c r="Q889" s="50">
        <v>0</v>
      </c>
      <c r="R889" s="101">
        <v>3.5000000000000003E-2</v>
      </c>
      <c r="S889" s="50">
        <v>0</v>
      </c>
      <c r="T889" s="50">
        <v>0</v>
      </c>
    </row>
    <row r="890" spans="1:20" ht="15" customHeight="1" x14ac:dyDescent="0.25">
      <c r="A890" s="76"/>
      <c r="B890" s="46">
        <v>1</v>
      </c>
      <c r="C890" s="47">
        <v>6</v>
      </c>
      <c r="D890" s="47">
        <v>1</v>
      </c>
      <c r="E890" s="48">
        <v>2</v>
      </c>
      <c r="F890" s="42">
        <v>3</v>
      </c>
      <c r="G890" s="42">
        <v>1</v>
      </c>
      <c r="H890" s="42">
        <v>20</v>
      </c>
      <c r="I890" s="42"/>
      <c r="J890" s="49" t="s">
        <v>703</v>
      </c>
      <c r="K890" s="50">
        <v>0</v>
      </c>
      <c r="L890" s="50">
        <v>0</v>
      </c>
      <c r="M890" s="50">
        <v>0</v>
      </c>
      <c r="N890" s="50">
        <v>0</v>
      </c>
      <c r="O890" s="122">
        <v>0.03</v>
      </c>
      <c r="P890" s="50">
        <v>0</v>
      </c>
      <c r="Q890" s="50">
        <v>0</v>
      </c>
      <c r="R890" s="101">
        <v>3.5000000000000003E-2</v>
      </c>
      <c r="S890" s="50">
        <v>0</v>
      </c>
      <c r="T890" s="50">
        <v>0</v>
      </c>
    </row>
    <row r="891" spans="1:20" ht="15" customHeight="1" x14ac:dyDescent="0.25">
      <c r="A891" s="76"/>
      <c r="B891" s="46">
        <v>1</v>
      </c>
      <c r="C891" s="47">
        <v>6</v>
      </c>
      <c r="D891" s="47">
        <v>1</v>
      </c>
      <c r="E891" s="48">
        <v>2</v>
      </c>
      <c r="F891" s="42">
        <v>3</v>
      </c>
      <c r="G891" s="42">
        <v>1</v>
      </c>
      <c r="H891" s="42">
        <v>21</v>
      </c>
      <c r="I891" s="42"/>
      <c r="J891" s="49" t="s">
        <v>704</v>
      </c>
      <c r="K891" s="50">
        <v>0</v>
      </c>
      <c r="L891" s="50">
        <v>0</v>
      </c>
      <c r="M891" s="50">
        <v>0</v>
      </c>
      <c r="N891" s="50">
        <v>0</v>
      </c>
      <c r="O891" s="122">
        <v>0.03</v>
      </c>
      <c r="P891" s="50">
        <v>0</v>
      </c>
      <c r="Q891" s="50">
        <v>0</v>
      </c>
      <c r="R891" s="101">
        <v>3.5000000000000003E-2</v>
      </c>
      <c r="S891" s="50">
        <v>0</v>
      </c>
      <c r="T891" s="50">
        <v>0</v>
      </c>
    </row>
    <row r="892" spans="1:20" ht="15.75" x14ac:dyDescent="0.25">
      <c r="A892" s="76"/>
      <c r="B892" s="46">
        <v>1</v>
      </c>
      <c r="C892" s="47">
        <v>6</v>
      </c>
      <c r="D892" s="47">
        <v>1</v>
      </c>
      <c r="E892" s="48">
        <v>2</v>
      </c>
      <c r="F892" s="42">
        <v>3</v>
      </c>
      <c r="G892" s="42">
        <v>1</v>
      </c>
      <c r="H892" s="42">
        <v>22</v>
      </c>
      <c r="I892" s="42"/>
      <c r="J892" s="49" t="s">
        <v>705</v>
      </c>
      <c r="K892" s="50">
        <v>0</v>
      </c>
      <c r="L892" s="50">
        <v>0</v>
      </c>
      <c r="M892" s="50">
        <v>0</v>
      </c>
      <c r="N892" s="50">
        <v>0</v>
      </c>
      <c r="O892" s="122">
        <v>0.03</v>
      </c>
      <c r="P892" s="50">
        <v>0</v>
      </c>
      <c r="Q892" s="50">
        <v>0</v>
      </c>
      <c r="R892" s="101">
        <v>3.5000000000000003E-2</v>
      </c>
      <c r="S892" s="50">
        <v>0</v>
      </c>
      <c r="T892" s="50">
        <v>0</v>
      </c>
    </row>
    <row r="893" spans="1:20" ht="15" customHeight="1" x14ac:dyDescent="0.25">
      <c r="A893" s="76"/>
      <c r="B893" s="46">
        <v>1</v>
      </c>
      <c r="C893" s="47">
        <v>6</v>
      </c>
      <c r="D893" s="47">
        <v>1</v>
      </c>
      <c r="E893" s="48">
        <v>2</v>
      </c>
      <c r="F893" s="42">
        <v>3</v>
      </c>
      <c r="G893" s="42">
        <v>1</v>
      </c>
      <c r="H893" s="42">
        <v>23</v>
      </c>
      <c r="I893" s="42"/>
      <c r="J893" s="49" t="s">
        <v>706</v>
      </c>
      <c r="K893" s="50">
        <v>0</v>
      </c>
      <c r="L893" s="50">
        <v>0</v>
      </c>
      <c r="M893" s="50">
        <v>0</v>
      </c>
      <c r="N893" s="50">
        <v>0</v>
      </c>
      <c r="O893" s="122">
        <v>0.03</v>
      </c>
      <c r="P893" s="50">
        <v>0</v>
      </c>
      <c r="Q893" s="50">
        <v>0</v>
      </c>
      <c r="R893" s="101">
        <v>3.5000000000000003E-2</v>
      </c>
      <c r="S893" s="50">
        <v>0</v>
      </c>
      <c r="T893" s="50">
        <v>0</v>
      </c>
    </row>
    <row r="894" spans="1:20" ht="15.75" x14ac:dyDescent="0.25">
      <c r="A894" s="76"/>
      <c r="B894" s="46">
        <v>1</v>
      </c>
      <c r="C894" s="47">
        <v>6</v>
      </c>
      <c r="D894" s="47">
        <v>1</v>
      </c>
      <c r="E894" s="48">
        <v>2</v>
      </c>
      <c r="F894" s="42">
        <v>3</v>
      </c>
      <c r="G894" s="42">
        <v>1</v>
      </c>
      <c r="H894" s="42">
        <v>24</v>
      </c>
      <c r="I894" s="42"/>
      <c r="J894" s="49" t="s">
        <v>707</v>
      </c>
      <c r="K894" s="50">
        <v>0</v>
      </c>
      <c r="L894" s="50">
        <v>0</v>
      </c>
      <c r="M894" s="50">
        <v>0</v>
      </c>
      <c r="N894" s="50">
        <v>0</v>
      </c>
      <c r="O894" s="122">
        <v>0.03</v>
      </c>
      <c r="P894" s="50">
        <v>0</v>
      </c>
      <c r="Q894" s="50">
        <v>0</v>
      </c>
      <c r="R894" s="101">
        <v>3.5000000000000003E-2</v>
      </c>
      <c r="S894" s="50">
        <v>0</v>
      </c>
      <c r="T894" s="50">
        <v>0</v>
      </c>
    </row>
    <row r="895" spans="1:20" ht="15" customHeight="1" x14ac:dyDescent="0.25">
      <c r="A895" s="76"/>
      <c r="B895" s="46">
        <v>1</v>
      </c>
      <c r="C895" s="47">
        <v>6</v>
      </c>
      <c r="D895" s="47">
        <v>1</v>
      </c>
      <c r="E895" s="48">
        <v>2</v>
      </c>
      <c r="F895" s="42">
        <v>3</v>
      </c>
      <c r="G895" s="42">
        <v>1</v>
      </c>
      <c r="H895" s="42">
        <v>25</v>
      </c>
      <c r="I895" s="42"/>
      <c r="J895" s="49" t="s">
        <v>708</v>
      </c>
      <c r="K895" s="50">
        <v>0</v>
      </c>
      <c r="L895" s="50">
        <v>0</v>
      </c>
      <c r="M895" s="50">
        <v>0</v>
      </c>
      <c r="N895" s="50">
        <v>0</v>
      </c>
      <c r="O895" s="122">
        <v>0.03</v>
      </c>
      <c r="P895" s="50">
        <v>0</v>
      </c>
      <c r="Q895" s="50">
        <v>0</v>
      </c>
      <c r="R895" s="101">
        <v>3.5000000000000003E-2</v>
      </c>
      <c r="S895" s="50">
        <v>0</v>
      </c>
      <c r="T895" s="50">
        <v>0</v>
      </c>
    </row>
    <row r="896" spans="1:20" ht="15.75" x14ac:dyDescent="0.25">
      <c r="A896" s="76"/>
      <c r="B896" s="46">
        <v>1</v>
      </c>
      <c r="C896" s="47">
        <v>6</v>
      </c>
      <c r="D896" s="47">
        <v>1</v>
      </c>
      <c r="E896" s="48">
        <v>2</v>
      </c>
      <c r="F896" s="42">
        <v>3</v>
      </c>
      <c r="G896" s="42">
        <v>1</v>
      </c>
      <c r="H896" s="42">
        <v>26</v>
      </c>
      <c r="I896" s="42"/>
      <c r="J896" s="49" t="s">
        <v>709</v>
      </c>
      <c r="K896" s="50">
        <v>0</v>
      </c>
      <c r="L896" s="50">
        <v>0</v>
      </c>
      <c r="M896" s="50">
        <v>0</v>
      </c>
      <c r="N896" s="50">
        <v>0</v>
      </c>
      <c r="O896" s="122">
        <v>0.03</v>
      </c>
      <c r="P896" s="50">
        <v>0</v>
      </c>
      <c r="Q896" s="50">
        <v>0</v>
      </c>
      <c r="R896" s="101">
        <v>3.5000000000000003E-2</v>
      </c>
      <c r="S896" s="50">
        <v>0</v>
      </c>
      <c r="T896" s="50">
        <v>0</v>
      </c>
    </row>
    <row r="897" spans="1:20" ht="15.75" x14ac:dyDescent="0.25">
      <c r="A897" s="76"/>
      <c r="B897" s="46">
        <v>1</v>
      </c>
      <c r="C897" s="47">
        <v>6</v>
      </c>
      <c r="D897" s="47">
        <v>1</v>
      </c>
      <c r="E897" s="48">
        <v>2</v>
      </c>
      <c r="F897" s="42">
        <v>3</v>
      </c>
      <c r="G897" s="42">
        <v>1</v>
      </c>
      <c r="H897" s="42">
        <v>27</v>
      </c>
      <c r="I897" s="42"/>
      <c r="J897" s="49" t="s">
        <v>710</v>
      </c>
      <c r="K897" s="50">
        <v>0</v>
      </c>
      <c r="L897" s="50">
        <v>0</v>
      </c>
      <c r="M897" s="50">
        <v>0</v>
      </c>
      <c r="N897" s="50">
        <v>0</v>
      </c>
      <c r="O897" s="122">
        <v>0.03</v>
      </c>
      <c r="P897" s="50">
        <v>0</v>
      </c>
      <c r="Q897" s="50">
        <v>0</v>
      </c>
      <c r="R897" s="101">
        <v>3.5000000000000003E-2</v>
      </c>
      <c r="S897" s="50">
        <v>0</v>
      </c>
      <c r="T897" s="50">
        <v>0</v>
      </c>
    </row>
    <row r="898" spans="1:20" ht="15.75" x14ac:dyDescent="0.25">
      <c r="A898" s="76"/>
      <c r="B898" s="46">
        <v>1</v>
      </c>
      <c r="C898" s="47">
        <v>6</v>
      </c>
      <c r="D898" s="47">
        <v>1</v>
      </c>
      <c r="E898" s="48">
        <v>2</v>
      </c>
      <c r="F898" s="42">
        <v>3</v>
      </c>
      <c r="G898" s="42">
        <v>1</v>
      </c>
      <c r="H898" s="42">
        <v>28</v>
      </c>
      <c r="I898" s="42"/>
      <c r="J898" s="49" t="s">
        <v>711</v>
      </c>
      <c r="K898" s="50">
        <v>0</v>
      </c>
      <c r="L898" s="50">
        <v>0</v>
      </c>
      <c r="M898" s="50">
        <v>0</v>
      </c>
      <c r="N898" s="50">
        <v>0</v>
      </c>
      <c r="O898" s="122">
        <v>0.03</v>
      </c>
      <c r="P898" s="50">
        <v>0</v>
      </c>
      <c r="Q898" s="50">
        <v>0</v>
      </c>
      <c r="R898" s="101">
        <v>3.5000000000000003E-2</v>
      </c>
      <c r="S898" s="50">
        <v>0</v>
      </c>
      <c r="T898" s="50">
        <v>0</v>
      </c>
    </row>
    <row r="899" spans="1:20" ht="15" customHeight="1" x14ac:dyDescent="0.25">
      <c r="A899" s="76"/>
      <c r="B899" s="46">
        <v>1</v>
      </c>
      <c r="C899" s="47">
        <v>6</v>
      </c>
      <c r="D899" s="47">
        <v>1</v>
      </c>
      <c r="E899" s="48">
        <v>2</v>
      </c>
      <c r="F899" s="42">
        <v>3</v>
      </c>
      <c r="G899" s="42">
        <v>1</v>
      </c>
      <c r="H899" s="42">
        <v>29</v>
      </c>
      <c r="I899" s="42"/>
      <c r="J899" s="49" t="s">
        <v>712</v>
      </c>
      <c r="K899" s="50">
        <v>0</v>
      </c>
      <c r="L899" s="50">
        <v>0</v>
      </c>
      <c r="M899" s="50">
        <v>0</v>
      </c>
      <c r="N899" s="50">
        <v>0</v>
      </c>
      <c r="O899" s="122">
        <v>0.03</v>
      </c>
      <c r="P899" s="50">
        <v>0</v>
      </c>
      <c r="Q899" s="50">
        <v>0</v>
      </c>
      <c r="R899" s="101">
        <v>3.5000000000000003E-2</v>
      </c>
      <c r="S899" s="50">
        <v>0</v>
      </c>
      <c r="T899" s="50">
        <v>0</v>
      </c>
    </row>
    <row r="900" spans="1:20" ht="15.75" x14ac:dyDescent="0.25">
      <c r="A900" s="76"/>
      <c r="B900" s="46">
        <v>1</v>
      </c>
      <c r="C900" s="47">
        <v>6</v>
      </c>
      <c r="D900" s="47">
        <v>1</v>
      </c>
      <c r="E900" s="48">
        <v>2</v>
      </c>
      <c r="F900" s="42">
        <v>3</v>
      </c>
      <c r="G900" s="42">
        <v>1</v>
      </c>
      <c r="H900" s="42">
        <v>30</v>
      </c>
      <c r="I900" s="42"/>
      <c r="J900" s="49" t="s">
        <v>713</v>
      </c>
      <c r="K900" s="50">
        <v>0</v>
      </c>
      <c r="L900" s="50">
        <v>0</v>
      </c>
      <c r="M900" s="50">
        <v>0</v>
      </c>
      <c r="N900" s="50">
        <v>0</v>
      </c>
      <c r="O900" s="122">
        <v>0.03</v>
      </c>
      <c r="P900" s="50">
        <v>0</v>
      </c>
      <c r="Q900" s="50">
        <v>0</v>
      </c>
      <c r="R900" s="101">
        <v>3.5000000000000003E-2</v>
      </c>
      <c r="S900" s="50">
        <v>0</v>
      </c>
      <c r="T900" s="50">
        <v>0</v>
      </c>
    </row>
    <row r="901" spans="1:20" ht="15" customHeight="1" x14ac:dyDescent="0.25">
      <c r="A901" s="76"/>
      <c r="B901" s="46">
        <v>1</v>
      </c>
      <c r="C901" s="47">
        <v>6</v>
      </c>
      <c r="D901" s="47">
        <v>1</v>
      </c>
      <c r="E901" s="48">
        <v>2</v>
      </c>
      <c r="F901" s="42">
        <v>3</v>
      </c>
      <c r="G901" s="42">
        <v>1</v>
      </c>
      <c r="H901" s="42">
        <v>31</v>
      </c>
      <c r="I901" s="42"/>
      <c r="J901" s="49" t="s">
        <v>714</v>
      </c>
      <c r="K901" s="50">
        <v>0</v>
      </c>
      <c r="L901" s="50">
        <v>0</v>
      </c>
      <c r="M901" s="50">
        <v>0</v>
      </c>
      <c r="N901" s="50">
        <v>0</v>
      </c>
      <c r="O901" s="122">
        <v>0.03</v>
      </c>
      <c r="P901" s="50">
        <v>0</v>
      </c>
      <c r="Q901" s="50">
        <v>0</v>
      </c>
      <c r="R901" s="101">
        <v>3.5000000000000003E-2</v>
      </c>
      <c r="S901" s="50">
        <v>0</v>
      </c>
      <c r="T901" s="50">
        <v>0</v>
      </c>
    </row>
    <row r="902" spans="1:20" ht="15.75" x14ac:dyDescent="0.25">
      <c r="A902" s="76"/>
      <c r="B902" s="46">
        <v>1</v>
      </c>
      <c r="C902" s="47">
        <v>6</v>
      </c>
      <c r="D902" s="47">
        <v>1</v>
      </c>
      <c r="E902" s="48">
        <v>2</v>
      </c>
      <c r="F902" s="42">
        <v>3</v>
      </c>
      <c r="G902" s="42">
        <v>1</v>
      </c>
      <c r="H902" s="42">
        <v>32</v>
      </c>
      <c r="I902" s="42"/>
      <c r="J902" s="49" t="s">
        <v>715</v>
      </c>
      <c r="K902" s="50">
        <v>0</v>
      </c>
      <c r="L902" s="50">
        <v>0</v>
      </c>
      <c r="M902" s="50">
        <v>0</v>
      </c>
      <c r="N902" s="50">
        <v>0</v>
      </c>
      <c r="O902" s="122">
        <v>0.03</v>
      </c>
      <c r="P902" s="50">
        <v>0</v>
      </c>
      <c r="Q902" s="50">
        <v>0</v>
      </c>
      <c r="R902" s="101">
        <v>3.5000000000000003E-2</v>
      </c>
      <c r="S902" s="50">
        <v>0</v>
      </c>
      <c r="T902" s="50">
        <v>0</v>
      </c>
    </row>
    <row r="903" spans="1:20" ht="15" customHeight="1" x14ac:dyDescent="0.25">
      <c r="A903" s="76"/>
      <c r="B903" s="46">
        <v>1</v>
      </c>
      <c r="C903" s="47">
        <v>6</v>
      </c>
      <c r="D903" s="47">
        <v>1</v>
      </c>
      <c r="E903" s="48">
        <v>2</v>
      </c>
      <c r="F903" s="42">
        <v>3</v>
      </c>
      <c r="G903" s="42">
        <v>1</v>
      </c>
      <c r="H903" s="42">
        <v>33</v>
      </c>
      <c r="I903" s="42"/>
      <c r="J903" s="49" t="s">
        <v>716</v>
      </c>
      <c r="K903" s="50">
        <v>0</v>
      </c>
      <c r="L903" s="50">
        <v>0</v>
      </c>
      <c r="M903" s="50">
        <v>0</v>
      </c>
      <c r="N903" s="50">
        <v>0</v>
      </c>
      <c r="O903" s="122">
        <v>0.03</v>
      </c>
      <c r="P903" s="50">
        <v>0</v>
      </c>
      <c r="Q903" s="50">
        <v>0</v>
      </c>
      <c r="R903" s="101">
        <v>3.5000000000000003E-2</v>
      </c>
      <c r="S903" s="50">
        <v>0</v>
      </c>
      <c r="T903" s="50">
        <v>0</v>
      </c>
    </row>
    <row r="904" spans="1:20" ht="15.75" x14ac:dyDescent="0.25">
      <c r="A904" s="76"/>
      <c r="B904" s="46">
        <v>1</v>
      </c>
      <c r="C904" s="47">
        <v>6</v>
      </c>
      <c r="D904" s="47">
        <v>1</v>
      </c>
      <c r="E904" s="48">
        <v>2</v>
      </c>
      <c r="F904" s="42">
        <v>3</v>
      </c>
      <c r="G904" s="42">
        <v>1</v>
      </c>
      <c r="H904" s="42">
        <v>34</v>
      </c>
      <c r="I904" s="42"/>
      <c r="J904" s="49" t="s">
        <v>717</v>
      </c>
      <c r="K904" s="50">
        <v>0</v>
      </c>
      <c r="L904" s="50">
        <v>0</v>
      </c>
      <c r="M904" s="50">
        <v>0</v>
      </c>
      <c r="N904" s="50">
        <v>0</v>
      </c>
      <c r="O904" s="122">
        <v>0.03</v>
      </c>
      <c r="P904" s="50">
        <v>0</v>
      </c>
      <c r="Q904" s="50">
        <v>0</v>
      </c>
      <c r="R904" s="101">
        <v>3.5000000000000003E-2</v>
      </c>
      <c r="S904" s="50">
        <v>0</v>
      </c>
      <c r="T904" s="50">
        <v>0</v>
      </c>
    </row>
    <row r="905" spans="1:20" ht="15" customHeight="1" x14ac:dyDescent="0.25">
      <c r="A905" s="76"/>
      <c r="B905" s="46">
        <v>1</v>
      </c>
      <c r="C905" s="47">
        <v>6</v>
      </c>
      <c r="D905" s="47">
        <v>1</v>
      </c>
      <c r="E905" s="48">
        <v>2</v>
      </c>
      <c r="F905" s="42">
        <v>3</v>
      </c>
      <c r="G905" s="42">
        <v>1</v>
      </c>
      <c r="H905" s="42">
        <v>35</v>
      </c>
      <c r="I905" s="42"/>
      <c r="J905" s="49" t="s">
        <v>718</v>
      </c>
      <c r="K905" s="50">
        <v>302.10000000000002</v>
      </c>
      <c r="L905" s="50">
        <v>271.43</v>
      </c>
      <c r="M905" s="50">
        <v>542.85</v>
      </c>
      <c r="N905" s="50">
        <v>1116.3800000000001</v>
      </c>
      <c r="O905" s="122">
        <v>0.03</v>
      </c>
      <c r="P905" s="50">
        <v>33.49</v>
      </c>
      <c r="Q905" s="50">
        <v>1149.8700000000001</v>
      </c>
      <c r="R905" s="101">
        <v>3.5000000000000003E-2</v>
      </c>
      <c r="S905" s="50">
        <v>40.24</v>
      </c>
      <c r="T905" s="50">
        <v>1190.1100000000001</v>
      </c>
    </row>
    <row r="906" spans="1:20" ht="15.75" x14ac:dyDescent="0.25">
      <c r="A906" s="76"/>
      <c r="B906" s="46">
        <v>1</v>
      </c>
      <c r="C906" s="47">
        <v>6</v>
      </c>
      <c r="D906" s="47">
        <v>1</v>
      </c>
      <c r="E906" s="48">
        <v>2</v>
      </c>
      <c r="F906" s="42">
        <v>3</v>
      </c>
      <c r="G906" s="42">
        <v>1</v>
      </c>
      <c r="H906" s="42">
        <v>36</v>
      </c>
      <c r="I906" s="42"/>
      <c r="J906" s="49" t="s">
        <v>719</v>
      </c>
      <c r="K906" s="50">
        <v>0</v>
      </c>
      <c r="L906" s="50">
        <v>0</v>
      </c>
      <c r="M906" s="50">
        <v>0</v>
      </c>
      <c r="N906" s="50">
        <v>0</v>
      </c>
      <c r="O906" s="122">
        <v>0.03</v>
      </c>
      <c r="P906" s="50">
        <v>0</v>
      </c>
      <c r="Q906" s="50">
        <v>0</v>
      </c>
      <c r="R906" s="101">
        <v>3.5000000000000003E-2</v>
      </c>
      <c r="S906" s="50">
        <v>0</v>
      </c>
      <c r="T906" s="50">
        <v>0</v>
      </c>
    </row>
    <row r="907" spans="1:20" ht="15" customHeight="1" x14ac:dyDescent="0.25">
      <c r="A907" s="76"/>
      <c r="B907" s="46">
        <v>1</v>
      </c>
      <c r="C907" s="47">
        <v>6</v>
      </c>
      <c r="D907" s="47">
        <v>1</v>
      </c>
      <c r="E907" s="48">
        <v>2</v>
      </c>
      <c r="F907" s="42">
        <v>3</v>
      </c>
      <c r="G907" s="42">
        <v>1</v>
      </c>
      <c r="H907" s="42">
        <v>37</v>
      </c>
      <c r="I907" s="42"/>
      <c r="J907" s="49" t="s">
        <v>720</v>
      </c>
      <c r="K907" s="50">
        <v>8852.26</v>
      </c>
      <c r="L907" s="50">
        <v>542.85</v>
      </c>
      <c r="M907" s="50">
        <v>1085.7</v>
      </c>
      <c r="N907" s="50">
        <v>10480.810000000001</v>
      </c>
      <c r="O907" s="122">
        <v>0.03</v>
      </c>
      <c r="P907" s="50">
        <v>314.42</v>
      </c>
      <c r="Q907" s="50">
        <v>10795.230000000001</v>
      </c>
      <c r="R907" s="101">
        <v>3.5000000000000003E-2</v>
      </c>
      <c r="S907" s="50">
        <v>377.83</v>
      </c>
      <c r="T907" s="50">
        <v>11173.060000000001</v>
      </c>
    </row>
    <row r="908" spans="1:20" ht="15.75" x14ac:dyDescent="0.25">
      <c r="A908" s="76"/>
      <c r="B908" s="46">
        <v>1</v>
      </c>
      <c r="C908" s="47">
        <v>6</v>
      </c>
      <c r="D908" s="47">
        <v>1</v>
      </c>
      <c r="E908" s="48">
        <v>2</v>
      </c>
      <c r="F908" s="42">
        <v>3</v>
      </c>
      <c r="G908" s="42">
        <v>1</v>
      </c>
      <c r="H908" s="42">
        <v>38</v>
      </c>
      <c r="I908" s="42"/>
      <c r="J908" s="49" t="s">
        <v>721</v>
      </c>
      <c r="K908" s="50">
        <v>0</v>
      </c>
      <c r="L908" s="50">
        <v>0</v>
      </c>
      <c r="M908" s="50">
        <v>0</v>
      </c>
      <c r="N908" s="50">
        <v>0</v>
      </c>
      <c r="O908" s="122">
        <v>0.03</v>
      </c>
      <c r="P908" s="50">
        <v>0</v>
      </c>
      <c r="Q908" s="50">
        <v>0</v>
      </c>
      <c r="R908" s="101">
        <v>3.5000000000000003E-2</v>
      </c>
      <c r="S908" s="50">
        <v>0</v>
      </c>
      <c r="T908" s="50">
        <v>0</v>
      </c>
    </row>
    <row r="909" spans="1:20" ht="15" customHeight="1" x14ac:dyDescent="0.25">
      <c r="A909" s="76"/>
      <c r="B909" s="46">
        <v>1</v>
      </c>
      <c r="C909" s="47">
        <v>6</v>
      </c>
      <c r="D909" s="47">
        <v>1</v>
      </c>
      <c r="E909" s="48">
        <v>2</v>
      </c>
      <c r="F909" s="42">
        <v>3</v>
      </c>
      <c r="G909" s="42">
        <v>1</v>
      </c>
      <c r="H909" s="42">
        <v>39</v>
      </c>
      <c r="I909" s="42"/>
      <c r="J909" s="49" t="s">
        <v>722</v>
      </c>
      <c r="K909" s="50">
        <v>0</v>
      </c>
      <c r="L909" s="50">
        <v>0</v>
      </c>
      <c r="M909" s="50">
        <v>0</v>
      </c>
      <c r="N909" s="50">
        <v>0</v>
      </c>
      <c r="O909" s="122">
        <v>0.03</v>
      </c>
      <c r="P909" s="50">
        <v>0</v>
      </c>
      <c r="Q909" s="50">
        <v>0</v>
      </c>
      <c r="R909" s="101">
        <v>3.5000000000000003E-2</v>
      </c>
      <c r="S909" s="50">
        <v>0</v>
      </c>
      <c r="T909" s="50">
        <v>0</v>
      </c>
    </row>
    <row r="910" spans="1:20" ht="15.75" x14ac:dyDescent="0.25">
      <c r="A910" s="76"/>
      <c r="B910" s="46">
        <v>1</v>
      </c>
      <c r="C910" s="47">
        <v>6</v>
      </c>
      <c r="D910" s="47">
        <v>1</v>
      </c>
      <c r="E910" s="48">
        <v>2</v>
      </c>
      <c r="F910" s="42">
        <v>3</v>
      </c>
      <c r="G910" s="42">
        <v>1</v>
      </c>
      <c r="H910" s="42">
        <v>40</v>
      </c>
      <c r="I910" s="42"/>
      <c r="J910" s="49" t="s">
        <v>723</v>
      </c>
      <c r="K910" s="50">
        <v>0</v>
      </c>
      <c r="L910" s="50">
        <v>0</v>
      </c>
      <c r="M910" s="50">
        <v>0</v>
      </c>
      <c r="N910" s="50">
        <v>0</v>
      </c>
      <c r="O910" s="122">
        <v>0.03</v>
      </c>
      <c r="P910" s="50">
        <v>0</v>
      </c>
      <c r="Q910" s="50">
        <v>0</v>
      </c>
      <c r="R910" s="101">
        <v>3.5000000000000003E-2</v>
      </c>
      <c r="S910" s="50">
        <v>0</v>
      </c>
      <c r="T910" s="50">
        <v>0</v>
      </c>
    </row>
    <row r="911" spans="1:20" ht="15" customHeight="1" x14ac:dyDescent="0.25">
      <c r="A911" s="76"/>
      <c r="B911" s="46">
        <v>1</v>
      </c>
      <c r="C911" s="47">
        <v>6</v>
      </c>
      <c r="D911" s="47">
        <v>1</v>
      </c>
      <c r="E911" s="48">
        <v>2</v>
      </c>
      <c r="F911" s="42">
        <v>3</v>
      </c>
      <c r="G911" s="42">
        <v>1</v>
      </c>
      <c r="H911" s="42">
        <v>41</v>
      </c>
      <c r="I911" s="42"/>
      <c r="J911" s="49" t="s">
        <v>724</v>
      </c>
      <c r="K911" s="50">
        <v>0</v>
      </c>
      <c r="L911" s="50">
        <v>0</v>
      </c>
      <c r="M911" s="50">
        <v>0</v>
      </c>
      <c r="N911" s="50">
        <v>0</v>
      </c>
      <c r="O911" s="122">
        <v>0.03</v>
      </c>
      <c r="P911" s="50">
        <v>0</v>
      </c>
      <c r="Q911" s="50">
        <v>0</v>
      </c>
      <c r="R911" s="101">
        <v>3.5000000000000003E-2</v>
      </c>
      <c r="S911" s="50">
        <v>0</v>
      </c>
      <c r="T911" s="50">
        <v>0</v>
      </c>
    </row>
    <row r="912" spans="1:20" ht="15.75" x14ac:dyDescent="0.25">
      <c r="A912" s="76"/>
      <c r="B912" s="46">
        <v>1</v>
      </c>
      <c r="C912" s="47">
        <v>6</v>
      </c>
      <c r="D912" s="47">
        <v>1</v>
      </c>
      <c r="E912" s="48">
        <v>2</v>
      </c>
      <c r="F912" s="42">
        <v>3</v>
      </c>
      <c r="G912" s="42">
        <v>1</v>
      </c>
      <c r="H912" s="42">
        <v>42</v>
      </c>
      <c r="I912" s="42"/>
      <c r="J912" s="49" t="s">
        <v>725</v>
      </c>
      <c r="K912" s="50">
        <v>0</v>
      </c>
      <c r="L912" s="50">
        <v>0</v>
      </c>
      <c r="M912" s="50">
        <v>0</v>
      </c>
      <c r="N912" s="50">
        <v>0</v>
      </c>
      <c r="O912" s="122">
        <v>0.03</v>
      </c>
      <c r="P912" s="50">
        <v>0</v>
      </c>
      <c r="Q912" s="50">
        <v>0</v>
      </c>
      <c r="R912" s="101">
        <v>3.5000000000000003E-2</v>
      </c>
      <c r="S912" s="50">
        <v>0</v>
      </c>
      <c r="T912" s="50">
        <v>0</v>
      </c>
    </row>
    <row r="913" spans="1:20" ht="15.75" x14ac:dyDescent="0.25">
      <c r="A913" s="76"/>
      <c r="B913" s="46">
        <v>1</v>
      </c>
      <c r="C913" s="47">
        <v>6</v>
      </c>
      <c r="D913" s="47">
        <v>1</v>
      </c>
      <c r="E913" s="48">
        <v>2</v>
      </c>
      <c r="F913" s="42">
        <v>3</v>
      </c>
      <c r="G913" s="42">
        <v>1</v>
      </c>
      <c r="H913" s="42">
        <v>43</v>
      </c>
      <c r="I913" s="42"/>
      <c r="J913" s="49" t="s">
        <v>726</v>
      </c>
      <c r="K913" s="50">
        <v>0</v>
      </c>
      <c r="L913" s="50">
        <v>0</v>
      </c>
      <c r="M913" s="50">
        <v>0</v>
      </c>
      <c r="N913" s="50">
        <v>0</v>
      </c>
      <c r="O913" s="122">
        <v>0.03</v>
      </c>
      <c r="P913" s="50">
        <v>0</v>
      </c>
      <c r="Q913" s="50">
        <v>0</v>
      </c>
      <c r="R913" s="101">
        <v>3.5000000000000003E-2</v>
      </c>
      <c r="S913" s="50">
        <v>0</v>
      </c>
      <c r="T913" s="50">
        <v>0</v>
      </c>
    </row>
    <row r="914" spans="1:20" ht="15.75" x14ac:dyDescent="0.25">
      <c r="A914" s="76"/>
      <c r="B914" s="46">
        <v>1</v>
      </c>
      <c r="C914" s="47">
        <v>6</v>
      </c>
      <c r="D914" s="47">
        <v>1</v>
      </c>
      <c r="E914" s="48">
        <v>2</v>
      </c>
      <c r="F914" s="42">
        <v>3</v>
      </c>
      <c r="G914" s="42">
        <v>1</v>
      </c>
      <c r="H914" s="42">
        <v>44</v>
      </c>
      <c r="I914" s="42"/>
      <c r="J914" s="49" t="s">
        <v>727</v>
      </c>
      <c r="K914" s="50">
        <v>0</v>
      </c>
      <c r="L914" s="50">
        <v>0</v>
      </c>
      <c r="M914" s="50">
        <v>0</v>
      </c>
      <c r="N914" s="50">
        <v>0</v>
      </c>
      <c r="O914" s="122">
        <v>0.03</v>
      </c>
      <c r="P914" s="50">
        <v>0</v>
      </c>
      <c r="Q914" s="50">
        <v>0</v>
      </c>
      <c r="R914" s="101">
        <v>3.5000000000000003E-2</v>
      </c>
      <c r="S914" s="50">
        <v>0</v>
      </c>
      <c r="T914" s="50">
        <v>0</v>
      </c>
    </row>
    <row r="915" spans="1:20" ht="15.75" x14ac:dyDescent="0.25">
      <c r="A915" s="76"/>
      <c r="B915" s="46">
        <v>1</v>
      </c>
      <c r="C915" s="47">
        <v>6</v>
      </c>
      <c r="D915" s="47">
        <v>1</v>
      </c>
      <c r="E915" s="48">
        <v>2</v>
      </c>
      <c r="F915" s="42">
        <v>3</v>
      </c>
      <c r="G915" s="42">
        <v>1</v>
      </c>
      <c r="H915" s="42">
        <v>45</v>
      </c>
      <c r="I915" s="42"/>
      <c r="J915" s="49" t="s">
        <v>728</v>
      </c>
      <c r="K915" s="50">
        <v>0</v>
      </c>
      <c r="L915" s="50">
        <v>0</v>
      </c>
      <c r="M915" s="50">
        <v>0</v>
      </c>
      <c r="N915" s="50">
        <v>0</v>
      </c>
      <c r="O915" s="122">
        <v>0.03</v>
      </c>
      <c r="P915" s="50">
        <v>0</v>
      </c>
      <c r="Q915" s="50">
        <v>0</v>
      </c>
      <c r="R915" s="101">
        <v>3.5000000000000003E-2</v>
      </c>
      <c r="S915" s="50">
        <v>0</v>
      </c>
      <c r="T915" s="50">
        <v>0</v>
      </c>
    </row>
    <row r="916" spans="1:20" ht="15.75" x14ac:dyDescent="0.25">
      <c r="A916" s="76"/>
      <c r="B916" s="46">
        <v>1</v>
      </c>
      <c r="C916" s="47">
        <v>6</v>
      </c>
      <c r="D916" s="47">
        <v>1</v>
      </c>
      <c r="E916" s="48">
        <v>2</v>
      </c>
      <c r="F916" s="42">
        <v>3</v>
      </c>
      <c r="G916" s="42">
        <v>1</v>
      </c>
      <c r="H916" s="42">
        <v>46</v>
      </c>
      <c r="I916" s="42"/>
      <c r="J916" s="49" t="s">
        <v>729</v>
      </c>
      <c r="K916" s="50">
        <v>0</v>
      </c>
      <c r="L916" s="50">
        <v>0</v>
      </c>
      <c r="M916" s="50">
        <v>0</v>
      </c>
      <c r="N916" s="50">
        <v>0</v>
      </c>
      <c r="O916" s="122">
        <v>0.03</v>
      </c>
      <c r="P916" s="50">
        <v>0</v>
      </c>
      <c r="Q916" s="50">
        <v>0</v>
      </c>
      <c r="R916" s="101">
        <v>3.5000000000000003E-2</v>
      </c>
      <c r="S916" s="50">
        <v>0</v>
      </c>
      <c r="T916" s="50">
        <v>0</v>
      </c>
    </row>
    <row r="917" spans="1:20" ht="15.75" x14ac:dyDescent="0.25">
      <c r="A917" s="76"/>
      <c r="B917" s="46">
        <v>1</v>
      </c>
      <c r="C917" s="47">
        <v>6</v>
      </c>
      <c r="D917" s="47">
        <v>1</v>
      </c>
      <c r="E917" s="48">
        <v>2</v>
      </c>
      <c r="F917" s="42">
        <v>3</v>
      </c>
      <c r="G917" s="42">
        <v>1</v>
      </c>
      <c r="H917" s="42">
        <v>47</v>
      </c>
      <c r="I917" s="42"/>
      <c r="J917" s="49" t="s">
        <v>730</v>
      </c>
      <c r="K917" s="50">
        <v>0</v>
      </c>
      <c r="L917" s="50">
        <v>0</v>
      </c>
      <c r="M917" s="50">
        <v>0</v>
      </c>
      <c r="N917" s="50">
        <v>0</v>
      </c>
      <c r="O917" s="122">
        <v>0.03</v>
      </c>
      <c r="P917" s="50">
        <v>0</v>
      </c>
      <c r="Q917" s="50">
        <v>0</v>
      </c>
      <c r="R917" s="101">
        <v>3.5000000000000003E-2</v>
      </c>
      <c r="S917" s="50">
        <v>0</v>
      </c>
      <c r="T917" s="50">
        <v>0</v>
      </c>
    </row>
    <row r="918" spans="1:20" ht="15.75" x14ac:dyDescent="0.25">
      <c r="A918" s="76"/>
      <c r="B918" s="46">
        <v>1</v>
      </c>
      <c r="C918" s="47">
        <v>6</v>
      </c>
      <c r="D918" s="47">
        <v>1</v>
      </c>
      <c r="E918" s="48">
        <v>2</v>
      </c>
      <c r="F918" s="42">
        <v>3</v>
      </c>
      <c r="G918" s="42">
        <v>1</v>
      </c>
      <c r="H918" s="42">
        <v>48</v>
      </c>
      <c r="I918" s="42"/>
      <c r="J918" s="49" t="s">
        <v>731</v>
      </c>
      <c r="K918" s="50">
        <v>0</v>
      </c>
      <c r="L918" s="50">
        <v>0</v>
      </c>
      <c r="M918" s="50">
        <v>0</v>
      </c>
      <c r="N918" s="50">
        <v>0</v>
      </c>
      <c r="O918" s="122">
        <v>0.03</v>
      </c>
      <c r="P918" s="50">
        <v>0</v>
      </c>
      <c r="Q918" s="50">
        <v>0</v>
      </c>
      <c r="R918" s="101">
        <v>3.5000000000000003E-2</v>
      </c>
      <c r="S918" s="50">
        <v>0</v>
      </c>
      <c r="T918" s="50">
        <v>0</v>
      </c>
    </row>
    <row r="919" spans="1:20" ht="15.75" x14ac:dyDescent="0.25">
      <c r="A919" s="76"/>
      <c r="B919" s="46">
        <v>1</v>
      </c>
      <c r="C919" s="47">
        <v>6</v>
      </c>
      <c r="D919" s="47">
        <v>1</v>
      </c>
      <c r="E919" s="48">
        <v>2</v>
      </c>
      <c r="F919" s="42">
        <v>3</v>
      </c>
      <c r="G919" s="42">
        <v>1</v>
      </c>
      <c r="H919" s="42">
        <v>49</v>
      </c>
      <c r="I919" s="42"/>
      <c r="J919" s="49" t="s">
        <v>732</v>
      </c>
      <c r="K919" s="50">
        <v>0</v>
      </c>
      <c r="L919" s="50">
        <v>0</v>
      </c>
      <c r="M919" s="50">
        <v>0</v>
      </c>
      <c r="N919" s="50">
        <v>0</v>
      </c>
      <c r="O919" s="122">
        <v>0.03</v>
      </c>
      <c r="P919" s="50">
        <v>0</v>
      </c>
      <c r="Q919" s="50">
        <v>0</v>
      </c>
      <c r="R919" s="101">
        <v>3.5000000000000003E-2</v>
      </c>
      <c r="S919" s="50">
        <v>0</v>
      </c>
      <c r="T919" s="50">
        <v>0</v>
      </c>
    </row>
    <row r="920" spans="1:20" ht="15.75" x14ac:dyDescent="0.25">
      <c r="A920" s="76"/>
      <c r="B920" s="46">
        <v>1</v>
      </c>
      <c r="C920" s="47">
        <v>6</v>
      </c>
      <c r="D920" s="47">
        <v>1</v>
      </c>
      <c r="E920" s="48">
        <v>2</v>
      </c>
      <c r="F920" s="42">
        <v>3</v>
      </c>
      <c r="G920" s="42">
        <v>1</v>
      </c>
      <c r="H920" s="42">
        <v>50</v>
      </c>
      <c r="I920" s="42"/>
      <c r="J920" s="49" t="s">
        <v>733</v>
      </c>
      <c r="K920" s="50">
        <v>0</v>
      </c>
      <c r="L920" s="50">
        <v>0</v>
      </c>
      <c r="M920" s="50">
        <v>0</v>
      </c>
      <c r="N920" s="50">
        <v>0</v>
      </c>
      <c r="O920" s="122">
        <v>0.03</v>
      </c>
      <c r="P920" s="50">
        <v>0</v>
      </c>
      <c r="Q920" s="50">
        <v>0</v>
      </c>
      <c r="R920" s="101">
        <v>3.5000000000000003E-2</v>
      </c>
      <c r="S920" s="50">
        <v>0</v>
      </c>
      <c r="T920" s="50">
        <v>0</v>
      </c>
    </row>
    <row r="921" spans="1:20" ht="15.75" x14ac:dyDescent="0.25">
      <c r="A921" s="76"/>
      <c r="B921" s="46">
        <v>1</v>
      </c>
      <c r="C921" s="47">
        <v>6</v>
      </c>
      <c r="D921" s="47">
        <v>1</v>
      </c>
      <c r="E921" s="48">
        <v>2</v>
      </c>
      <c r="F921" s="42">
        <v>3</v>
      </c>
      <c r="G921" s="42">
        <v>1</v>
      </c>
      <c r="H921" s="42">
        <v>51</v>
      </c>
      <c r="I921" s="42"/>
      <c r="J921" s="49" t="s">
        <v>734</v>
      </c>
      <c r="K921" s="50">
        <v>0</v>
      </c>
      <c r="L921" s="50">
        <v>0</v>
      </c>
      <c r="M921" s="50">
        <v>0</v>
      </c>
      <c r="N921" s="50">
        <v>0</v>
      </c>
      <c r="O921" s="122">
        <v>0.03</v>
      </c>
      <c r="P921" s="50">
        <v>0</v>
      </c>
      <c r="Q921" s="50">
        <v>0</v>
      </c>
      <c r="R921" s="101">
        <v>3.5000000000000003E-2</v>
      </c>
      <c r="S921" s="50">
        <v>0</v>
      </c>
      <c r="T921" s="50">
        <v>0</v>
      </c>
    </row>
    <row r="922" spans="1:20" ht="15.75" x14ac:dyDescent="0.25">
      <c r="A922" s="76"/>
      <c r="B922" s="46">
        <v>1</v>
      </c>
      <c r="C922" s="47">
        <v>6</v>
      </c>
      <c r="D922" s="47">
        <v>1</v>
      </c>
      <c r="E922" s="48">
        <v>2</v>
      </c>
      <c r="F922" s="42">
        <v>3</v>
      </c>
      <c r="G922" s="42">
        <v>1</v>
      </c>
      <c r="H922" s="42">
        <v>52</v>
      </c>
      <c r="I922" s="42"/>
      <c r="J922" s="49" t="s">
        <v>735</v>
      </c>
      <c r="K922" s="50">
        <v>0</v>
      </c>
      <c r="L922" s="50">
        <v>0</v>
      </c>
      <c r="M922" s="50">
        <v>0</v>
      </c>
      <c r="N922" s="50">
        <v>0</v>
      </c>
      <c r="O922" s="122">
        <v>0.03</v>
      </c>
      <c r="P922" s="50">
        <v>0</v>
      </c>
      <c r="Q922" s="50">
        <v>0</v>
      </c>
      <c r="R922" s="101">
        <v>3.5000000000000003E-2</v>
      </c>
      <c r="S922" s="50">
        <v>0</v>
      </c>
      <c r="T922" s="50">
        <v>0</v>
      </c>
    </row>
    <row r="923" spans="1:20" ht="15.75" x14ac:dyDescent="0.25">
      <c r="A923" s="76"/>
      <c r="B923" s="46">
        <v>1</v>
      </c>
      <c r="C923" s="47">
        <v>6</v>
      </c>
      <c r="D923" s="47">
        <v>1</v>
      </c>
      <c r="E923" s="48">
        <v>2</v>
      </c>
      <c r="F923" s="42">
        <v>3</v>
      </c>
      <c r="G923" s="42">
        <v>1</v>
      </c>
      <c r="H923" s="42">
        <v>53</v>
      </c>
      <c r="I923" s="42"/>
      <c r="J923" s="49" t="s">
        <v>736</v>
      </c>
      <c r="K923" s="50">
        <v>0</v>
      </c>
      <c r="L923" s="50">
        <v>0</v>
      </c>
      <c r="M923" s="50">
        <v>0</v>
      </c>
      <c r="N923" s="50">
        <v>0</v>
      </c>
      <c r="O923" s="122">
        <v>0.03</v>
      </c>
      <c r="P923" s="50">
        <v>0</v>
      </c>
      <c r="Q923" s="50">
        <v>0</v>
      </c>
      <c r="R923" s="101">
        <v>3.5000000000000003E-2</v>
      </c>
      <c r="S923" s="50">
        <v>0</v>
      </c>
      <c r="T923" s="50">
        <v>0</v>
      </c>
    </row>
    <row r="924" spans="1:20" ht="15.75" x14ac:dyDescent="0.25">
      <c r="A924" s="76"/>
      <c r="B924" s="46">
        <v>1</v>
      </c>
      <c r="C924" s="47">
        <v>6</v>
      </c>
      <c r="D924" s="47">
        <v>1</v>
      </c>
      <c r="E924" s="48">
        <v>2</v>
      </c>
      <c r="F924" s="42">
        <v>3</v>
      </c>
      <c r="G924" s="42">
        <v>1</v>
      </c>
      <c r="H924" s="42">
        <v>54</v>
      </c>
      <c r="I924" s="42"/>
      <c r="J924" s="49" t="s">
        <v>737</v>
      </c>
      <c r="K924" s="50">
        <v>0</v>
      </c>
      <c r="L924" s="50">
        <v>0</v>
      </c>
      <c r="M924" s="50">
        <v>0</v>
      </c>
      <c r="N924" s="50">
        <v>0</v>
      </c>
      <c r="O924" s="122">
        <v>0.03</v>
      </c>
      <c r="P924" s="50">
        <v>0</v>
      </c>
      <c r="Q924" s="50">
        <v>0</v>
      </c>
      <c r="R924" s="101">
        <v>3.5000000000000003E-2</v>
      </c>
      <c r="S924" s="50">
        <v>0</v>
      </c>
      <c r="T924" s="50">
        <v>0</v>
      </c>
    </row>
    <row r="925" spans="1:20" ht="15.75" x14ac:dyDescent="0.25">
      <c r="A925" s="76"/>
      <c r="B925" s="46">
        <v>1</v>
      </c>
      <c r="C925" s="47">
        <v>6</v>
      </c>
      <c r="D925" s="47">
        <v>1</v>
      </c>
      <c r="E925" s="48">
        <v>2</v>
      </c>
      <c r="F925" s="42">
        <v>3</v>
      </c>
      <c r="G925" s="42">
        <v>1</v>
      </c>
      <c r="H925" s="42">
        <v>55</v>
      </c>
      <c r="I925" s="42"/>
      <c r="J925" s="49" t="s">
        <v>738</v>
      </c>
      <c r="K925" s="50">
        <v>0</v>
      </c>
      <c r="L925" s="50">
        <v>0</v>
      </c>
      <c r="M925" s="50">
        <v>0</v>
      </c>
      <c r="N925" s="50">
        <v>0</v>
      </c>
      <c r="O925" s="122">
        <v>0.03</v>
      </c>
      <c r="P925" s="50">
        <v>0</v>
      </c>
      <c r="Q925" s="50">
        <v>0</v>
      </c>
      <c r="R925" s="101">
        <v>3.5000000000000003E-2</v>
      </c>
      <c r="S925" s="50">
        <v>0</v>
      </c>
      <c r="T925" s="50">
        <v>0</v>
      </c>
    </row>
    <row r="926" spans="1:20" ht="15.75" x14ac:dyDescent="0.25">
      <c r="A926" s="76"/>
      <c r="B926" s="46">
        <v>1</v>
      </c>
      <c r="C926" s="47">
        <v>6</v>
      </c>
      <c r="D926" s="47">
        <v>1</v>
      </c>
      <c r="E926" s="48">
        <v>2</v>
      </c>
      <c r="F926" s="42">
        <v>3</v>
      </c>
      <c r="G926" s="42">
        <v>1</v>
      </c>
      <c r="H926" s="42">
        <v>56</v>
      </c>
      <c r="I926" s="42"/>
      <c r="J926" s="49" t="s">
        <v>739</v>
      </c>
      <c r="K926" s="50">
        <v>0</v>
      </c>
      <c r="L926" s="50">
        <v>0</v>
      </c>
      <c r="M926" s="50">
        <v>0</v>
      </c>
      <c r="N926" s="50">
        <v>0</v>
      </c>
      <c r="O926" s="122">
        <v>0.03</v>
      </c>
      <c r="P926" s="50">
        <v>0</v>
      </c>
      <c r="Q926" s="50">
        <v>0</v>
      </c>
      <c r="R926" s="101">
        <v>3.5000000000000003E-2</v>
      </c>
      <c r="S926" s="50">
        <v>0</v>
      </c>
      <c r="T926" s="50">
        <v>0</v>
      </c>
    </row>
    <row r="927" spans="1:20" ht="15.75" x14ac:dyDescent="0.25">
      <c r="A927" s="76"/>
      <c r="B927" s="46">
        <v>1</v>
      </c>
      <c r="C927" s="47">
        <v>6</v>
      </c>
      <c r="D927" s="47">
        <v>1</v>
      </c>
      <c r="E927" s="48">
        <v>2</v>
      </c>
      <c r="F927" s="42">
        <v>3</v>
      </c>
      <c r="G927" s="42">
        <v>1</v>
      </c>
      <c r="H927" s="42">
        <v>57</v>
      </c>
      <c r="I927" s="42"/>
      <c r="J927" s="49" t="s">
        <v>740</v>
      </c>
      <c r="K927" s="50">
        <v>0</v>
      </c>
      <c r="L927" s="50">
        <v>0</v>
      </c>
      <c r="M927" s="50">
        <v>0</v>
      </c>
      <c r="N927" s="50">
        <v>0</v>
      </c>
      <c r="O927" s="122">
        <v>0.03</v>
      </c>
      <c r="P927" s="50">
        <v>0</v>
      </c>
      <c r="Q927" s="50">
        <v>0</v>
      </c>
      <c r="R927" s="101">
        <v>3.5000000000000003E-2</v>
      </c>
      <c r="S927" s="50">
        <v>0</v>
      </c>
      <c r="T927" s="50">
        <v>0</v>
      </c>
    </row>
    <row r="928" spans="1:20" ht="15.75" x14ac:dyDescent="0.25">
      <c r="A928" s="76"/>
      <c r="B928" s="46">
        <v>1</v>
      </c>
      <c r="C928" s="47">
        <v>6</v>
      </c>
      <c r="D928" s="47">
        <v>1</v>
      </c>
      <c r="E928" s="48">
        <v>2</v>
      </c>
      <c r="F928" s="42">
        <v>3</v>
      </c>
      <c r="G928" s="42">
        <v>1</v>
      </c>
      <c r="H928" s="42">
        <v>58</v>
      </c>
      <c r="I928" s="42"/>
      <c r="J928" s="49" t="s">
        <v>741</v>
      </c>
      <c r="K928" s="50">
        <v>0</v>
      </c>
      <c r="L928" s="50">
        <v>0</v>
      </c>
      <c r="M928" s="50">
        <v>0</v>
      </c>
      <c r="N928" s="50">
        <v>0</v>
      </c>
      <c r="O928" s="122">
        <v>0.03</v>
      </c>
      <c r="P928" s="50">
        <v>0</v>
      </c>
      <c r="Q928" s="50">
        <v>0</v>
      </c>
      <c r="R928" s="101">
        <v>3.5000000000000003E-2</v>
      </c>
      <c r="S928" s="50">
        <v>0</v>
      </c>
      <c r="T928" s="50">
        <v>0</v>
      </c>
    </row>
    <row r="929" spans="1:20" ht="15.75" x14ac:dyDescent="0.25">
      <c r="A929" s="76"/>
      <c r="B929" s="46">
        <v>1</v>
      </c>
      <c r="C929" s="47">
        <v>6</v>
      </c>
      <c r="D929" s="47">
        <v>1</v>
      </c>
      <c r="E929" s="48">
        <v>2</v>
      </c>
      <c r="F929" s="42">
        <v>3</v>
      </c>
      <c r="G929" s="42">
        <v>1</v>
      </c>
      <c r="H929" s="42">
        <v>59</v>
      </c>
      <c r="I929" s="42"/>
      <c r="J929" s="49" t="s">
        <v>742</v>
      </c>
      <c r="K929" s="50">
        <v>0</v>
      </c>
      <c r="L929" s="50">
        <v>0</v>
      </c>
      <c r="M929" s="50">
        <v>0</v>
      </c>
      <c r="N929" s="50">
        <v>0</v>
      </c>
      <c r="O929" s="122">
        <v>0.03</v>
      </c>
      <c r="P929" s="50">
        <v>0</v>
      </c>
      <c r="Q929" s="50">
        <v>0</v>
      </c>
      <c r="R929" s="101">
        <v>3.5000000000000003E-2</v>
      </c>
      <c r="S929" s="50">
        <v>0</v>
      </c>
      <c r="T929" s="50">
        <v>0</v>
      </c>
    </row>
    <row r="930" spans="1:20" ht="15.75" x14ac:dyDescent="0.25">
      <c r="A930" s="76"/>
      <c r="B930" s="46">
        <v>1</v>
      </c>
      <c r="C930" s="47">
        <v>6</v>
      </c>
      <c r="D930" s="47">
        <v>1</v>
      </c>
      <c r="E930" s="48">
        <v>2</v>
      </c>
      <c r="F930" s="42">
        <v>3</v>
      </c>
      <c r="G930" s="42">
        <v>1</v>
      </c>
      <c r="H930" s="42">
        <v>60</v>
      </c>
      <c r="I930" s="42"/>
      <c r="J930" s="49" t="s">
        <v>743</v>
      </c>
      <c r="K930" s="50">
        <v>0</v>
      </c>
      <c r="L930" s="50">
        <v>0</v>
      </c>
      <c r="M930" s="50">
        <v>0</v>
      </c>
      <c r="N930" s="50">
        <v>0</v>
      </c>
      <c r="O930" s="122">
        <v>0.03</v>
      </c>
      <c r="P930" s="50">
        <v>0</v>
      </c>
      <c r="Q930" s="50">
        <v>0</v>
      </c>
      <c r="R930" s="101">
        <v>3.5000000000000003E-2</v>
      </c>
      <c r="S930" s="50">
        <v>0</v>
      </c>
      <c r="T930" s="50">
        <v>0</v>
      </c>
    </row>
    <row r="931" spans="1:20" ht="15.75" x14ac:dyDescent="0.25">
      <c r="A931" s="76"/>
      <c r="B931" s="46">
        <v>1</v>
      </c>
      <c r="C931" s="47">
        <v>6</v>
      </c>
      <c r="D931" s="47">
        <v>1</v>
      </c>
      <c r="E931" s="48">
        <v>2</v>
      </c>
      <c r="F931" s="42">
        <v>3</v>
      </c>
      <c r="G931" s="42">
        <v>1</v>
      </c>
      <c r="H931" s="42">
        <v>61</v>
      </c>
      <c r="I931" s="42"/>
      <c r="J931" s="49" t="s">
        <v>744</v>
      </c>
      <c r="K931" s="50">
        <v>0</v>
      </c>
      <c r="L931" s="50">
        <v>0</v>
      </c>
      <c r="M931" s="50">
        <v>0</v>
      </c>
      <c r="N931" s="50">
        <v>0</v>
      </c>
      <c r="O931" s="122">
        <v>0.03</v>
      </c>
      <c r="P931" s="50">
        <v>0</v>
      </c>
      <c r="Q931" s="50">
        <v>0</v>
      </c>
      <c r="R931" s="101">
        <v>3.5000000000000003E-2</v>
      </c>
      <c r="S931" s="50">
        <v>0</v>
      </c>
      <c r="T931" s="50">
        <v>0</v>
      </c>
    </row>
    <row r="932" spans="1:20" ht="15.75" x14ac:dyDescent="0.25">
      <c r="A932" s="76"/>
      <c r="B932" s="46">
        <v>1</v>
      </c>
      <c r="C932" s="47">
        <v>6</v>
      </c>
      <c r="D932" s="47">
        <v>1</v>
      </c>
      <c r="E932" s="48">
        <v>2</v>
      </c>
      <c r="F932" s="42">
        <v>3</v>
      </c>
      <c r="G932" s="42">
        <v>1</v>
      </c>
      <c r="H932" s="42">
        <v>62</v>
      </c>
      <c r="I932" s="42"/>
      <c r="J932" s="49" t="s">
        <v>745</v>
      </c>
      <c r="K932" s="50">
        <v>0</v>
      </c>
      <c r="L932" s="50">
        <v>0</v>
      </c>
      <c r="M932" s="50">
        <v>0</v>
      </c>
      <c r="N932" s="50">
        <v>0</v>
      </c>
      <c r="O932" s="122">
        <v>0.03</v>
      </c>
      <c r="P932" s="50">
        <v>0</v>
      </c>
      <c r="Q932" s="50">
        <v>0</v>
      </c>
      <c r="R932" s="101">
        <v>3.5000000000000003E-2</v>
      </c>
      <c r="S932" s="50">
        <v>0</v>
      </c>
      <c r="T932" s="50">
        <v>0</v>
      </c>
    </row>
    <row r="933" spans="1:20" ht="15.75" x14ac:dyDescent="0.25">
      <c r="A933" s="76"/>
      <c r="B933" s="46">
        <v>1</v>
      </c>
      <c r="C933" s="47">
        <v>6</v>
      </c>
      <c r="D933" s="47">
        <v>1</v>
      </c>
      <c r="E933" s="48">
        <v>2</v>
      </c>
      <c r="F933" s="42">
        <v>3</v>
      </c>
      <c r="G933" s="42">
        <v>1</v>
      </c>
      <c r="H933" s="42">
        <v>63</v>
      </c>
      <c r="I933" s="42"/>
      <c r="J933" s="49" t="s">
        <v>746</v>
      </c>
      <c r="K933" s="50">
        <v>0</v>
      </c>
      <c r="L933" s="50">
        <v>0</v>
      </c>
      <c r="M933" s="50">
        <v>0</v>
      </c>
      <c r="N933" s="50">
        <v>0</v>
      </c>
      <c r="O933" s="122">
        <v>0.03</v>
      </c>
      <c r="P933" s="50">
        <v>0</v>
      </c>
      <c r="Q933" s="50">
        <v>0</v>
      </c>
      <c r="R933" s="101">
        <v>3.5000000000000003E-2</v>
      </c>
      <c r="S933" s="50">
        <v>0</v>
      </c>
      <c r="T933" s="50">
        <v>0</v>
      </c>
    </row>
    <row r="934" spans="1:20" ht="15.75" x14ac:dyDescent="0.25">
      <c r="A934" s="76"/>
      <c r="B934" s="46">
        <v>1</v>
      </c>
      <c r="C934" s="47">
        <v>6</v>
      </c>
      <c r="D934" s="47">
        <v>1</v>
      </c>
      <c r="E934" s="48">
        <v>2</v>
      </c>
      <c r="F934" s="42">
        <v>3</v>
      </c>
      <c r="G934" s="42">
        <v>1</v>
      </c>
      <c r="H934" s="42">
        <v>64</v>
      </c>
      <c r="I934" s="42"/>
      <c r="J934" s="49" t="s">
        <v>747</v>
      </c>
      <c r="K934" s="62">
        <v>0</v>
      </c>
      <c r="L934" s="62">
        <v>0</v>
      </c>
      <c r="M934" s="50">
        <v>0</v>
      </c>
      <c r="N934" s="50">
        <v>0</v>
      </c>
      <c r="O934" s="122">
        <v>0.03</v>
      </c>
      <c r="P934" s="50">
        <v>0</v>
      </c>
      <c r="Q934" s="50">
        <v>0</v>
      </c>
      <c r="R934" s="101">
        <v>3.5000000000000003E-2</v>
      </c>
      <c r="S934" s="50">
        <v>0</v>
      </c>
      <c r="T934" s="50">
        <v>0</v>
      </c>
    </row>
    <row r="935" spans="1:20" ht="25.5" x14ac:dyDescent="0.25">
      <c r="A935" s="76"/>
      <c r="B935" s="46">
        <v>1</v>
      </c>
      <c r="C935" s="47">
        <v>6</v>
      </c>
      <c r="D935" s="47">
        <v>1</v>
      </c>
      <c r="E935" s="48">
        <v>2</v>
      </c>
      <c r="F935" s="42">
        <v>3</v>
      </c>
      <c r="G935" s="42">
        <v>1</v>
      </c>
      <c r="H935" s="42">
        <v>65</v>
      </c>
      <c r="I935" s="42"/>
      <c r="J935" s="61" t="s">
        <v>748</v>
      </c>
      <c r="K935" s="62">
        <v>0</v>
      </c>
      <c r="L935" s="62">
        <v>0</v>
      </c>
      <c r="M935" s="50">
        <v>0</v>
      </c>
      <c r="N935" s="50">
        <v>0</v>
      </c>
      <c r="O935" s="122">
        <v>0.03</v>
      </c>
      <c r="P935" s="50">
        <v>0</v>
      </c>
      <c r="Q935" s="50">
        <v>0</v>
      </c>
      <c r="R935" s="101">
        <v>3.5000000000000003E-2</v>
      </c>
      <c r="S935" s="50">
        <v>0</v>
      </c>
      <c r="T935" s="50">
        <v>0</v>
      </c>
    </row>
    <row r="936" spans="1:20" ht="15.75" x14ac:dyDescent="0.25">
      <c r="A936" s="76"/>
      <c r="B936" s="46">
        <v>1</v>
      </c>
      <c r="C936" s="47">
        <v>6</v>
      </c>
      <c r="D936" s="47">
        <v>1</v>
      </c>
      <c r="E936" s="48">
        <v>2</v>
      </c>
      <c r="F936" s="42">
        <v>3</v>
      </c>
      <c r="G936" s="42">
        <v>1</v>
      </c>
      <c r="H936" s="42">
        <v>66</v>
      </c>
      <c r="I936" s="42"/>
      <c r="J936" s="49" t="s">
        <v>749</v>
      </c>
      <c r="K936" s="50">
        <v>0</v>
      </c>
      <c r="L936" s="50">
        <v>0</v>
      </c>
      <c r="M936" s="50">
        <v>0</v>
      </c>
      <c r="N936" s="50">
        <v>0</v>
      </c>
      <c r="O936" s="122">
        <v>0.03</v>
      </c>
      <c r="P936" s="50">
        <v>0</v>
      </c>
      <c r="Q936" s="50">
        <v>0</v>
      </c>
      <c r="R936" s="101">
        <v>3.5000000000000003E-2</v>
      </c>
      <c r="S936" s="50">
        <v>0</v>
      </c>
      <c r="T936" s="50">
        <v>0</v>
      </c>
    </row>
    <row r="937" spans="1:20" ht="15.75" x14ac:dyDescent="0.25">
      <c r="A937" s="76"/>
      <c r="B937" s="46">
        <v>1</v>
      </c>
      <c r="C937" s="47">
        <v>6</v>
      </c>
      <c r="D937" s="47">
        <v>1</v>
      </c>
      <c r="E937" s="48">
        <v>2</v>
      </c>
      <c r="F937" s="42">
        <v>3</v>
      </c>
      <c r="G937" s="42">
        <v>1</v>
      </c>
      <c r="H937" s="42">
        <v>67</v>
      </c>
      <c r="I937" s="42"/>
      <c r="J937" s="49" t="s">
        <v>750</v>
      </c>
      <c r="K937" s="50">
        <v>0</v>
      </c>
      <c r="L937" s="50">
        <v>0</v>
      </c>
      <c r="M937" s="50">
        <v>0</v>
      </c>
      <c r="N937" s="50">
        <v>0</v>
      </c>
      <c r="O937" s="122">
        <v>0.03</v>
      </c>
      <c r="P937" s="50">
        <v>0</v>
      </c>
      <c r="Q937" s="50">
        <v>0</v>
      </c>
      <c r="R937" s="101">
        <v>3.5000000000000003E-2</v>
      </c>
      <c r="S937" s="50">
        <v>0</v>
      </c>
      <c r="T937" s="50">
        <v>0</v>
      </c>
    </row>
    <row r="938" spans="1:20" ht="15.75" x14ac:dyDescent="0.25">
      <c r="A938" s="76"/>
      <c r="B938" s="46">
        <v>1</v>
      </c>
      <c r="C938" s="47">
        <v>6</v>
      </c>
      <c r="D938" s="47">
        <v>1</v>
      </c>
      <c r="E938" s="48">
        <v>2</v>
      </c>
      <c r="F938" s="42">
        <v>3</v>
      </c>
      <c r="G938" s="42">
        <v>1</v>
      </c>
      <c r="H938" s="42">
        <v>68</v>
      </c>
      <c r="I938" s="42"/>
      <c r="J938" s="49" t="s">
        <v>751</v>
      </c>
      <c r="K938" s="50">
        <v>0</v>
      </c>
      <c r="L938" s="50">
        <v>0</v>
      </c>
      <c r="M938" s="50">
        <v>0</v>
      </c>
      <c r="N938" s="50">
        <v>0</v>
      </c>
      <c r="O938" s="122">
        <v>0.03</v>
      </c>
      <c r="P938" s="50">
        <v>0</v>
      </c>
      <c r="Q938" s="50">
        <v>0</v>
      </c>
      <c r="R938" s="101">
        <v>3.5000000000000003E-2</v>
      </c>
      <c r="S938" s="50">
        <v>0</v>
      </c>
      <c r="T938" s="50">
        <v>0</v>
      </c>
    </row>
    <row r="939" spans="1:20" ht="15.75" x14ac:dyDescent="0.25">
      <c r="A939" s="76"/>
      <c r="B939" s="46">
        <v>1</v>
      </c>
      <c r="C939" s="47">
        <v>6</v>
      </c>
      <c r="D939" s="47">
        <v>1</v>
      </c>
      <c r="E939" s="48">
        <v>2</v>
      </c>
      <c r="F939" s="42">
        <v>3</v>
      </c>
      <c r="G939" s="42">
        <v>1</v>
      </c>
      <c r="H939" s="42">
        <v>69</v>
      </c>
      <c r="I939" s="42"/>
      <c r="J939" s="49" t="s">
        <v>752</v>
      </c>
      <c r="K939" s="50">
        <v>0</v>
      </c>
      <c r="L939" s="50">
        <v>0</v>
      </c>
      <c r="M939" s="50">
        <v>0</v>
      </c>
      <c r="N939" s="50">
        <v>0</v>
      </c>
      <c r="O939" s="122">
        <v>0.03</v>
      </c>
      <c r="P939" s="50">
        <v>0</v>
      </c>
      <c r="Q939" s="50">
        <v>0</v>
      </c>
      <c r="R939" s="101">
        <v>3.5000000000000003E-2</v>
      </c>
      <c r="S939" s="50">
        <v>0</v>
      </c>
      <c r="T939" s="50">
        <v>0</v>
      </c>
    </row>
    <row r="940" spans="1:20" ht="15.75" x14ac:dyDescent="0.25">
      <c r="A940" s="76"/>
      <c r="B940" s="46">
        <v>1</v>
      </c>
      <c r="C940" s="47">
        <v>6</v>
      </c>
      <c r="D940" s="47">
        <v>1</v>
      </c>
      <c r="E940" s="48">
        <v>2</v>
      </c>
      <c r="F940" s="42">
        <v>3</v>
      </c>
      <c r="G940" s="42">
        <v>1</v>
      </c>
      <c r="H940" s="42">
        <v>70</v>
      </c>
      <c r="I940" s="42"/>
      <c r="J940" s="49" t="s">
        <v>753</v>
      </c>
      <c r="K940" s="50">
        <v>0</v>
      </c>
      <c r="L940" s="50">
        <v>0</v>
      </c>
      <c r="M940" s="50">
        <v>0</v>
      </c>
      <c r="N940" s="50">
        <v>0</v>
      </c>
      <c r="O940" s="122">
        <v>0.03</v>
      </c>
      <c r="P940" s="50">
        <v>0</v>
      </c>
      <c r="Q940" s="50">
        <v>0</v>
      </c>
      <c r="R940" s="101">
        <v>3.5000000000000003E-2</v>
      </c>
      <c r="S940" s="50">
        <v>0</v>
      </c>
      <c r="T940" s="50">
        <v>0</v>
      </c>
    </row>
    <row r="941" spans="1:20" ht="15.75" x14ac:dyDescent="0.25">
      <c r="A941" s="76"/>
      <c r="B941" s="46">
        <v>1</v>
      </c>
      <c r="C941" s="47">
        <v>6</v>
      </c>
      <c r="D941" s="47">
        <v>1</v>
      </c>
      <c r="E941" s="48">
        <v>2</v>
      </c>
      <c r="F941" s="42">
        <v>3</v>
      </c>
      <c r="G941" s="42">
        <v>1</v>
      </c>
      <c r="H941" s="42">
        <v>71</v>
      </c>
      <c r="I941" s="42"/>
      <c r="J941" s="49" t="s">
        <v>754</v>
      </c>
      <c r="K941" s="50">
        <v>0</v>
      </c>
      <c r="L941" s="50">
        <v>0</v>
      </c>
      <c r="M941" s="50">
        <v>0</v>
      </c>
      <c r="N941" s="50">
        <v>0</v>
      </c>
      <c r="O941" s="122">
        <v>0.03</v>
      </c>
      <c r="P941" s="50">
        <v>0</v>
      </c>
      <c r="Q941" s="50">
        <v>0</v>
      </c>
      <c r="R941" s="101">
        <v>3.5000000000000003E-2</v>
      </c>
      <c r="S941" s="50">
        <v>0</v>
      </c>
      <c r="T941" s="50">
        <v>0</v>
      </c>
    </row>
    <row r="942" spans="1:20" ht="15.75" x14ac:dyDescent="0.25">
      <c r="A942" s="76"/>
      <c r="B942" s="46">
        <v>1</v>
      </c>
      <c r="C942" s="47">
        <v>6</v>
      </c>
      <c r="D942" s="47">
        <v>1</v>
      </c>
      <c r="E942" s="48">
        <v>2</v>
      </c>
      <c r="F942" s="42">
        <v>3</v>
      </c>
      <c r="G942" s="42">
        <v>1</v>
      </c>
      <c r="H942" s="42">
        <v>72</v>
      </c>
      <c r="I942" s="42"/>
      <c r="J942" s="49" t="s">
        <v>755</v>
      </c>
      <c r="K942" s="50">
        <v>0</v>
      </c>
      <c r="L942" s="50">
        <v>0</v>
      </c>
      <c r="M942" s="50">
        <v>0</v>
      </c>
      <c r="N942" s="50">
        <v>0</v>
      </c>
      <c r="O942" s="122">
        <v>0.03</v>
      </c>
      <c r="P942" s="50">
        <v>0</v>
      </c>
      <c r="Q942" s="50">
        <v>0</v>
      </c>
      <c r="R942" s="101">
        <v>3.5000000000000003E-2</v>
      </c>
      <c r="S942" s="50">
        <v>0</v>
      </c>
      <c r="T942" s="50">
        <v>0</v>
      </c>
    </row>
    <row r="943" spans="1:20" ht="15.75" x14ac:dyDescent="0.25">
      <c r="A943" s="76"/>
      <c r="B943" s="46">
        <v>1</v>
      </c>
      <c r="C943" s="47">
        <v>6</v>
      </c>
      <c r="D943" s="47">
        <v>1</v>
      </c>
      <c r="E943" s="48">
        <v>2</v>
      </c>
      <c r="F943" s="42">
        <v>3</v>
      </c>
      <c r="G943" s="42">
        <v>1</v>
      </c>
      <c r="H943" s="42">
        <v>73</v>
      </c>
      <c r="I943" s="42"/>
      <c r="J943" s="49" t="s">
        <v>756</v>
      </c>
      <c r="K943" s="50">
        <v>0</v>
      </c>
      <c r="L943" s="50">
        <v>0</v>
      </c>
      <c r="M943" s="50">
        <v>0</v>
      </c>
      <c r="N943" s="50">
        <v>0</v>
      </c>
      <c r="O943" s="122">
        <v>0.03</v>
      </c>
      <c r="P943" s="50">
        <v>0</v>
      </c>
      <c r="Q943" s="50">
        <v>0</v>
      </c>
      <c r="R943" s="101">
        <v>3.5000000000000003E-2</v>
      </c>
      <c r="S943" s="50">
        <v>0</v>
      </c>
      <c r="T943" s="50">
        <v>0</v>
      </c>
    </row>
    <row r="944" spans="1:20" ht="15.75" x14ac:dyDescent="0.25">
      <c r="A944" s="76"/>
      <c r="B944" s="46">
        <v>1</v>
      </c>
      <c r="C944" s="47">
        <v>6</v>
      </c>
      <c r="D944" s="47">
        <v>1</v>
      </c>
      <c r="E944" s="48">
        <v>2</v>
      </c>
      <c r="F944" s="42">
        <v>3</v>
      </c>
      <c r="G944" s="42">
        <v>1</v>
      </c>
      <c r="H944" s="42">
        <v>74</v>
      </c>
      <c r="I944" s="42"/>
      <c r="J944" s="49" t="s">
        <v>757</v>
      </c>
      <c r="K944" s="50">
        <v>0</v>
      </c>
      <c r="L944" s="50">
        <v>0</v>
      </c>
      <c r="M944" s="50">
        <v>0</v>
      </c>
      <c r="N944" s="50">
        <v>0</v>
      </c>
      <c r="O944" s="122">
        <v>0.03</v>
      </c>
      <c r="P944" s="50">
        <v>0</v>
      </c>
      <c r="Q944" s="50">
        <v>0</v>
      </c>
      <c r="R944" s="101">
        <v>3.5000000000000003E-2</v>
      </c>
      <c r="S944" s="50">
        <v>0</v>
      </c>
      <c r="T944" s="50">
        <v>0</v>
      </c>
    </row>
    <row r="945" spans="1:20" ht="15.75" x14ac:dyDescent="0.25">
      <c r="A945" s="76"/>
      <c r="B945" s="46">
        <v>1</v>
      </c>
      <c r="C945" s="47">
        <v>6</v>
      </c>
      <c r="D945" s="47">
        <v>1</v>
      </c>
      <c r="E945" s="48">
        <v>2</v>
      </c>
      <c r="F945" s="42">
        <v>3</v>
      </c>
      <c r="G945" s="42">
        <v>1</v>
      </c>
      <c r="H945" s="42">
        <v>75</v>
      </c>
      <c r="I945" s="42"/>
      <c r="J945" s="49" t="s">
        <v>758</v>
      </c>
      <c r="K945" s="50">
        <v>0</v>
      </c>
      <c r="L945" s="50">
        <v>0</v>
      </c>
      <c r="M945" s="50">
        <v>0</v>
      </c>
      <c r="N945" s="50">
        <v>0</v>
      </c>
      <c r="O945" s="122">
        <v>0.03</v>
      </c>
      <c r="P945" s="50">
        <v>0</v>
      </c>
      <c r="Q945" s="50">
        <v>0</v>
      </c>
      <c r="R945" s="101">
        <v>3.5000000000000003E-2</v>
      </c>
      <c r="S945" s="50">
        <v>0</v>
      </c>
      <c r="T945" s="50">
        <v>0</v>
      </c>
    </row>
    <row r="946" spans="1:20" ht="15.75" x14ac:dyDescent="0.25">
      <c r="A946" s="75" t="s">
        <v>759</v>
      </c>
      <c r="B946" s="39">
        <v>1</v>
      </c>
      <c r="C946" s="40">
        <v>6</v>
      </c>
      <c r="D946" s="40">
        <v>1</v>
      </c>
      <c r="E946" s="41">
        <v>2</v>
      </c>
      <c r="F946" s="55">
        <v>3</v>
      </c>
      <c r="G946" s="55">
        <v>2</v>
      </c>
      <c r="H946" s="42"/>
      <c r="I946" s="42"/>
      <c r="J946" s="43" t="s">
        <v>760</v>
      </c>
      <c r="K946" s="72">
        <v>0</v>
      </c>
      <c r="L946" s="72">
        <v>0</v>
      </c>
      <c r="M946" s="72">
        <v>0</v>
      </c>
      <c r="N946" s="72">
        <v>0</v>
      </c>
      <c r="O946" s="104"/>
      <c r="P946" s="72">
        <v>0</v>
      </c>
      <c r="Q946" s="72">
        <v>0</v>
      </c>
      <c r="R946" s="104"/>
      <c r="S946" s="72">
        <v>0</v>
      </c>
      <c r="T946" s="72">
        <v>0</v>
      </c>
    </row>
    <row r="947" spans="1:20" ht="15.75" x14ac:dyDescent="0.25">
      <c r="A947" s="76"/>
      <c r="B947" s="46">
        <v>1</v>
      </c>
      <c r="C947" s="47">
        <v>6</v>
      </c>
      <c r="D947" s="47">
        <v>1</v>
      </c>
      <c r="E947" s="48">
        <v>2</v>
      </c>
      <c r="F947" s="42">
        <v>3</v>
      </c>
      <c r="G947" s="42">
        <v>2</v>
      </c>
      <c r="H947" s="42">
        <v>1</v>
      </c>
      <c r="I947" s="42"/>
      <c r="J947" s="49" t="s">
        <v>761</v>
      </c>
      <c r="K947" s="50">
        <v>0</v>
      </c>
      <c r="L947" s="50">
        <v>0</v>
      </c>
      <c r="M947" s="50">
        <v>0</v>
      </c>
      <c r="N947" s="50">
        <v>0</v>
      </c>
      <c r="O947" s="122">
        <v>0.03</v>
      </c>
      <c r="P947" s="50">
        <v>0</v>
      </c>
      <c r="Q947" s="50">
        <v>0</v>
      </c>
      <c r="R947" s="101">
        <v>3.5000000000000003E-2</v>
      </c>
      <c r="S947" s="50">
        <v>0</v>
      </c>
      <c r="T947" s="50">
        <v>0</v>
      </c>
    </row>
    <row r="948" spans="1:20" ht="15.75" x14ac:dyDescent="0.25">
      <c r="A948" s="76"/>
      <c r="B948" s="46">
        <v>1</v>
      </c>
      <c r="C948" s="47">
        <v>6</v>
      </c>
      <c r="D948" s="47">
        <v>1</v>
      </c>
      <c r="E948" s="48">
        <v>2</v>
      </c>
      <c r="F948" s="42">
        <v>3</v>
      </c>
      <c r="G948" s="42">
        <v>2</v>
      </c>
      <c r="H948" s="42">
        <v>2</v>
      </c>
      <c r="I948" s="42"/>
      <c r="J948" s="49" t="s">
        <v>762</v>
      </c>
      <c r="K948" s="50">
        <v>0</v>
      </c>
      <c r="L948" s="50">
        <v>0</v>
      </c>
      <c r="M948" s="50">
        <v>0</v>
      </c>
      <c r="N948" s="50">
        <v>0</v>
      </c>
      <c r="O948" s="122">
        <v>0.03</v>
      </c>
      <c r="P948" s="50">
        <v>0</v>
      </c>
      <c r="Q948" s="50">
        <v>0</v>
      </c>
      <c r="R948" s="101">
        <v>3.5000000000000003E-2</v>
      </c>
      <c r="S948" s="50">
        <v>0</v>
      </c>
      <c r="T948" s="50">
        <v>0</v>
      </c>
    </row>
    <row r="949" spans="1:20" ht="15.75" x14ac:dyDescent="0.25">
      <c r="A949" s="76"/>
      <c r="B949" s="46">
        <v>1</v>
      </c>
      <c r="C949" s="47">
        <v>6</v>
      </c>
      <c r="D949" s="47">
        <v>1</v>
      </c>
      <c r="E949" s="48">
        <v>2</v>
      </c>
      <c r="F949" s="42">
        <v>3</v>
      </c>
      <c r="G949" s="42">
        <v>2</v>
      </c>
      <c r="H949" s="42">
        <v>3</v>
      </c>
      <c r="I949" s="42"/>
      <c r="J949" s="49" t="s">
        <v>763</v>
      </c>
      <c r="K949" s="50">
        <v>0</v>
      </c>
      <c r="L949" s="50">
        <v>0</v>
      </c>
      <c r="M949" s="50">
        <v>0</v>
      </c>
      <c r="N949" s="50">
        <v>0</v>
      </c>
      <c r="O949" s="122">
        <v>0.03</v>
      </c>
      <c r="P949" s="50">
        <v>0</v>
      </c>
      <c r="Q949" s="50">
        <v>0</v>
      </c>
      <c r="R949" s="101">
        <v>3.5000000000000003E-2</v>
      </c>
      <c r="S949" s="50">
        <v>0</v>
      </c>
      <c r="T949" s="50">
        <v>0</v>
      </c>
    </row>
    <row r="950" spans="1:20" ht="15.75" x14ac:dyDescent="0.25">
      <c r="A950" s="76"/>
      <c r="B950" s="46">
        <v>1</v>
      </c>
      <c r="C950" s="47">
        <v>6</v>
      </c>
      <c r="D950" s="47">
        <v>1</v>
      </c>
      <c r="E950" s="48">
        <v>2</v>
      </c>
      <c r="F950" s="42">
        <v>3</v>
      </c>
      <c r="G950" s="42">
        <v>2</v>
      </c>
      <c r="H950" s="42">
        <v>4</v>
      </c>
      <c r="I950" s="42"/>
      <c r="J950" s="49" t="s">
        <v>764</v>
      </c>
      <c r="K950" s="50">
        <v>0</v>
      </c>
      <c r="L950" s="50">
        <v>0</v>
      </c>
      <c r="M950" s="50">
        <v>0</v>
      </c>
      <c r="N950" s="50">
        <v>0</v>
      </c>
      <c r="O950" s="122">
        <v>0.03</v>
      </c>
      <c r="P950" s="50">
        <v>0</v>
      </c>
      <c r="Q950" s="50">
        <v>0</v>
      </c>
      <c r="R950" s="101">
        <v>3.5000000000000003E-2</v>
      </c>
      <c r="S950" s="50">
        <v>0</v>
      </c>
      <c r="T950" s="50">
        <v>0</v>
      </c>
    </row>
    <row r="951" spans="1:20" ht="15.75" x14ac:dyDescent="0.25">
      <c r="A951" s="76"/>
      <c r="B951" s="46">
        <v>1</v>
      </c>
      <c r="C951" s="47">
        <v>6</v>
      </c>
      <c r="D951" s="47">
        <v>1</v>
      </c>
      <c r="E951" s="48">
        <v>2</v>
      </c>
      <c r="F951" s="42">
        <v>3</v>
      </c>
      <c r="G951" s="42">
        <v>2</v>
      </c>
      <c r="H951" s="42">
        <v>5</v>
      </c>
      <c r="I951" s="42"/>
      <c r="J951" s="49" t="s">
        <v>765</v>
      </c>
      <c r="K951" s="50">
        <v>0</v>
      </c>
      <c r="L951" s="50">
        <v>0</v>
      </c>
      <c r="M951" s="50">
        <v>0</v>
      </c>
      <c r="N951" s="50">
        <v>0</v>
      </c>
      <c r="O951" s="122">
        <v>0.03</v>
      </c>
      <c r="P951" s="50">
        <v>0</v>
      </c>
      <c r="Q951" s="50">
        <v>0</v>
      </c>
      <c r="R951" s="101">
        <v>3.5000000000000003E-2</v>
      </c>
      <c r="S951" s="50">
        <v>0</v>
      </c>
      <c r="T951" s="50">
        <v>0</v>
      </c>
    </row>
    <row r="952" spans="1:20" ht="15.75" x14ac:dyDescent="0.25">
      <c r="A952" s="76"/>
      <c r="B952" s="46">
        <v>1</v>
      </c>
      <c r="C952" s="47">
        <v>6</v>
      </c>
      <c r="D952" s="47">
        <v>1</v>
      </c>
      <c r="E952" s="48">
        <v>2</v>
      </c>
      <c r="F952" s="42">
        <v>3</v>
      </c>
      <c r="G952" s="42">
        <v>2</v>
      </c>
      <c r="H952" s="42">
        <v>6</v>
      </c>
      <c r="I952" s="42"/>
      <c r="J952" s="49" t="s">
        <v>766</v>
      </c>
      <c r="K952" s="50">
        <v>0</v>
      </c>
      <c r="L952" s="50">
        <v>0</v>
      </c>
      <c r="M952" s="50">
        <v>0</v>
      </c>
      <c r="N952" s="50">
        <v>0</v>
      </c>
      <c r="O952" s="122">
        <v>0.03</v>
      </c>
      <c r="P952" s="50">
        <v>0</v>
      </c>
      <c r="Q952" s="50">
        <v>0</v>
      </c>
      <c r="R952" s="101">
        <v>3.5000000000000003E-2</v>
      </c>
      <c r="S952" s="50">
        <v>0</v>
      </c>
      <c r="T952" s="50">
        <v>0</v>
      </c>
    </row>
    <row r="953" spans="1:20" ht="15.75" x14ac:dyDescent="0.25">
      <c r="A953" s="76"/>
      <c r="B953" s="46">
        <v>1</v>
      </c>
      <c r="C953" s="47">
        <v>6</v>
      </c>
      <c r="D953" s="47">
        <v>1</v>
      </c>
      <c r="E953" s="48">
        <v>2</v>
      </c>
      <c r="F953" s="42">
        <v>3</v>
      </c>
      <c r="G953" s="42">
        <v>2</v>
      </c>
      <c r="H953" s="42">
        <v>7</v>
      </c>
      <c r="I953" s="42"/>
      <c r="J953" s="49" t="s">
        <v>767</v>
      </c>
      <c r="K953" s="50">
        <v>0</v>
      </c>
      <c r="L953" s="50">
        <v>0</v>
      </c>
      <c r="M953" s="50">
        <v>0</v>
      </c>
      <c r="N953" s="50">
        <v>0</v>
      </c>
      <c r="O953" s="122">
        <v>0.03</v>
      </c>
      <c r="P953" s="50">
        <v>0</v>
      </c>
      <c r="Q953" s="50">
        <v>0</v>
      </c>
      <c r="R953" s="101">
        <v>3.5000000000000003E-2</v>
      </c>
      <c r="S953" s="50">
        <v>0</v>
      </c>
      <c r="T953" s="50">
        <v>0</v>
      </c>
    </row>
    <row r="954" spans="1:20" ht="15.75" x14ac:dyDescent="0.25">
      <c r="A954" s="76"/>
      <c r="B954" s="46">
        <v>1</v>
      </c>
      <c r="C954" s="47">
        <v>6</v>
      </c>
      <c r="D954" s="47">
        <v>1</v>
      </c>
      <c r="E954" s="48">
        <v>2</v>
      </c>
      <c r="F954" s="42">
        <v>3</v>
      </c>
      <c r="G954" s="42">
        <v>2</v>
      </c>
      <c r="H954" s="42">
        <v>8</v>
      </c>
      <c r="I954" s="42"/>
      <c r="J954" s="49" t="s">
        <v>768</v>
      </c>
      <c r="K954" s="50">
        <v>0</v>
      </c>
      <c r="L954" s="50">
        <v>0</v>
      </c>
      <c r="M954" s="50">
        <v>0</v>
      </c>
      <c r="N954" s="50">
        <v>0</v>
      </c>
      <c r="O954" s="122">
        <v>0.03</v>
      </c>
      <c r="P954" s="50">
        <v>0</v>
      </c>
      <c r="Q954" s="50">
        <v>0</v>
      </c>
      <c r="R954" s="101">
        <v>3.5000000000000003E-2</v>
      </c>
      <c r="S954" s="50">
        <v>0</v>
      </c>
      <c r="T954" s="50">
        <v>0</v>
      </c>
    </row>
    <row r="955" spans="1:20" ht="15.75" x14ac:dyDescent="0.25">
      <c r="A955" s="76"/>
      <c r="B955" s="46">
        <v>1</v>
      </c>
      <c r="C955" s="47">
        <v>6</v>
      </c>
      <c r="D955" s="47">
        <v>1</v>
      </c>
      <c r="E955" s="48">
        <v>2</v>
      </c>
      <c r="F955" s="42">
        <v>3</v>
      </c>
      <c r="G955" s="42">
        <v>2</v>
      </c>
      <c r="H955" s="42">
        <v>9</v>
      </c>
      <c r="I955" s="42"/>
      <c r="J955" s="49" t="s">
        <v>769</v>
      </c>
      <c r="K955" s="50">
        <v>0</v>
      </c>
      <c r="L955" s="50">
        <v>0</v>
      </c>
      <c r="M955" s="50">
        <v>0</v>
      </c>
      <c r="N955" s="50">
        <v>0</v>
      </c>
      <c r="O955" s="122">
        <v>0.03</v>
      </c>
      <c r="P955" s="50">
        <v>0</v>
      </c>
      <c r="Q955" s="50">
        <v>0</v>
      </c>
      <c r="R955" s="101">
        <v>3.5000000000000003E-2</v>
      </c>
      <c r="S955" s="50">
        <v>0</v>
      </c>
      <c r="T955" s="50">
        <v>0</v>
      </c>
    </row>
    <row r="956" spans="1:20" ht="15.75" x14ac:dyDescent="0.25">
      <c r="A956" s="76"/>
      <c r="B956" s="46">
        <v>1</v>
      </c>
      <c r="C956" s="47">
        <v>6</v>
      </c>
      <c r="D956" s="47">
        <v>1</v>
      </c>
      <c r="E956" s="48">
        <v>2</v>
      </c>
      <c r="F956" s="42">
        <v>3</v>
      </c>
      <c r="G956" s="42">
        <v>2</v>
      </c>
      <c r="H956" s="42">
        <v>10</v>
      </c>
      <c r="I956" s="42"/>
      <c r="J956" s="49" t="s">
        <v>770</v>
      </c>
      <c r="K956" s="50">
        <v>0</v>
      </c>
      <c r="L956" s="50">
        <v>0</v>
      </c>
      <c r="M956" s="50">
        <v>0</v>
      </c>
      <c r="N956" s="50">
        <v>0</v>
      </c>
      <c r="O956" s="122">
        <v>0.03</v>
      </c>
      <c r="P956" s="50">
        <v>0</v>
      </c>
      <c r="Q956" s="50">
        <v>0</v>
      </c>
      <c r="R956" s="101">
        <v>3.5000000000000003E-2</v>
      </c>
      <c r="S956" s="50">
        <v>0</v>
      </c>
      <c r="T956" s="50">
        <v>0</v>
      </c>
    </row>
    <row r="957" spans="1:20" ht="15.75" x14ac:dyDescent="0.25">
      <c r="A957" s="76"/>
      <c r="B957" s="46">
        <v>1</v>
      </c>
      <c r="C957" s="47">
        <v>6</v>
      </c>
      <c r="D957" s="47">
        <v>1</v>
      </c>
      <c r="E957" s="48">
        <v>2</v>
      </c>
      <c r="F957" s="42">
        <v>3</v>
      </c>
      <c r="G957" s="42">
        <v>2</v>
      </c>
      <c r="H957" s="42">
        <v>11</v>
      </c>
      <c r="I957" s="42"/>
      <c r="J957" s="49" t="s">
        <v>771</v>
      </c>
      <c r="K957" s="50">
        <v>0</v>
      </c>
      <c r="L957" s="50">
        <v>0</v>
      </c>
      <c r="M957" s="50">
        <v>0</v>
      </c>
      <c r="N957" s="50">
        <v>0</v>
      </c>
      <c r="O957" s="122">
        <v>0.03</v>
      </c>
      <c r="P957" s="50">
        <v>0</v>
      </c>
      <c r="Q957" s="50">
        <v>0</v>
      </c>
      <c r="R957" s="101">
        <v>3.5000000000000003E-2</v>
      </c>
      <c r="S957" s="50">
        <v>0</v>
      </c>
      <c r="T957" s="50">
        <v>0</v>
      </c>
    </row>
    <row r="958" spans="1:20" ht="15.75" x14ac:dyDescent="0.25">
      <c r="A958" s="76"/>
      <c r="B958" s="46">
        <v>1</v>
      </c>
      <c r="C958" s="47">
        <v>6</v>
      </c>
      <c r="D958" s="47">
        <v>1</v>
      </c>
      <c r="E958" s="48">
        <v>2</v>
      </c>
      <c r="F958" s="42">
        <v>3</v>
      </c>
      <c r="G958" s="42">
        <v>2</v>
      </c>
      <c r="H958" s="42">
        <v>12</v>
      </c>
      <c r="I958" s="42"/>
      <c r="J958" s="49" t="s">
        <v>772</v>
      </c>
      <c r="K958" s="50">
        <v>0</v>
      </c>
      <c r="L958" s="50">
        <v>0</v>
      </c>
      <c r="M958" s="50">
        <v>0</v>
      </c>
      <c r="N958" s="50">
        <v>0</v>
      </c>
      <c r="O958" s="122">
        <v>0.03</v>
      </c>
      <c r="P958" s="50">
        <v>0</v>
      </c>
      <c r="Q958" s="50">
        <v>0</v>
      </c>
      <c r="R958" s="101">
        <v>3.5000000000000003E-2</v>
      </c>
      <c r="S958" s="50">
        <v>0</v>
      </c>
      <c r="T958" s="50">
        <v>0</v>
      </c>
    </row>
    <row r="959" spans="1:20" ht="15.75" x14ac:dyDescent="0.25">
      <c r="A959" s="76"/>
      <c r="B959" s="46">
        <v>1</v>
      </c>
      <c r="C959" s="47">
        <v>6</v>
      </c>
      <c r="D959" s="47">
        <v>1</v>
      </c>
      <c r="E959" s="48">
        <v>2</v>
      </c>
      <c r="F959" s="42">
        <v>3</v>
      </c>
      <c r="G959" s="42">
        <v>2</v>
      </c>
      <c r="H959" s="42">
        <v>13</v>
      </c>
      <c r="I959" s="42"/>
      <c r="J959" s="49" t="s">
        <v>773</v>
      </c>
      <c r="K959" s="50">
        <v>0</v>
      </c>
      <c r="L959" s="50">
        <v>0</v>
      </c>
      <c r="M959" s="50">
        <v>0</v>
      </c>
      <c r="N959" s="50">
        <v>0</v>
      </c>
      <c r="O959" s="122">
        <v>0.03</v>
      </c>
      <c r="P959" s="50">
        <v>0</v>
      </c>
      <c r="Q959" s="50">
        <v>0</v>
      </c>
      <c r="R959" s="101">
        <v>3.5000000000000003E-2</v>
      </c>
      <c r="S959" s="50">
        <v>0</v>
      </c>
      <c r="T959" s="50">
        <v>0</v>
      </c>
    </row>
    <row r="960" spans="1:20" ht="15.75" x14ac:dyDescent="0.25">
      <c r="A960" s="76"/>
      <c r="B960" s="46">
        <v>1</v>
      </c>
      <c r="C960" s="47">
        <v>6</v>
      </c>
      <c r="D960" s="47">
        <v>1</v>
      </c>
      <c r="E960" s="48">
        <v>2</v>
      </c>
      <c r="F960" s="42">
        <v>3</v>
      </c>
      <c r="G960" s="42">
        <v>2</v>
      </c>
      <c r="H960" s="42">
        <v>14</v>
      </c>
      <c r="I960" s="42"/>
      <c r="J960" s="49" t="s">
        <v>774</v>
      </c>
      <c r="K960" s="50">
        <v>0</v>
      </c>
      <c r="L960" s="50">
        <v>0</v>
      </c>
      <c r="M960" s="50">
        <v>0</v>
      </c>
      <c r="N960" s="50">
        <v>0</v>
      </c>
      <c r="O960" s="122">
        <v>0.03</v>
      </c>
      <c r="P960" s="50">
        <v>0</v>
      </c>
      <c r="Q960" s="50">
        <v>0</v>
      </c>
      <c r="R960" s="101">
        <v>3.5000000000000003E-2</v>
      </c>
      <c r="S960" s="50">
        <v>0</v>
      </c>
      <c r="T960" s="50">
        <v>0</v>
      </c>
    </row>
    <row r="961" spans="1:20" ht="15.75" x14ac:dyDescent="0.25">
      <c r="A961" s="76"/>
      <c r="B961" s="46">
        <v>1</v>
      </c>
      <c r="C961" s="47">
        <v>6</v>
      </c>
      <c r="D961" s="47">
        <v>1</v>
      </c>
      <c r="E961" s="48">
        <v>2</v>
      </c>
      <c r="F961" s="42">
        <v>3</v>
      </c>
      <c r="G961" s="42">
        <v>2</v>
      </c>
      <c r="H961" s="42">
        <v>15</v>
      </c>
      <c r="I961" s="42"/>
      <c r="J961" s="49" t="s">
        <v>775</v>
      </c>
      <c r="K961" s="50">
        <v>0</v>
      </c>
      <c r="L961" s="50">
        <v>0</v>
      </c>
      <c r="M961" s="50">
        <v>0</v>
      </c>
      <c r="N961" s="50">
        <v>0</v>
      </c>
      <c r="O961" s="122">
        <v>0.03</v>
      </c>
      <c r="P961" s="50">
        <v>0</v>
      </c>
      <c r="Q961" s="50">
        <v>0</v>
      </c>
      <c r="R961" s="101">
        <v>3.5000000000000003E-2</v>
      </c>
      <c r="S961" s="50">
        <v>0</v>
      </c>
      <c r="T961" s="50">
        <v>0</v>
      </c>
    </row>
    <row r="962" spans="1:20" ht="15.75" x14ac:dyDescent="0.25">
      <c r="A962" s="76"/>
      <c r="B962" s="46">
        <v>1</v>
      </c>
      <c r="C962" s="47">
        <v>6</v>
      </c>
      <c r="D962" s="47">
        <v>1</v>
      </c>
      <c r="E962" s="48">
        <v>2</v>
      </c>
      <c r="F962" s="42">
        <v>3</v>
      </c>
      <c r="G962" s="42">
        <v>2</v>
      </c>
      <c r="H962" s="42">
        <v>16</v>
      </c>
      <c r="I962" s="42"/>
      <c r="J962" s="49" t="s">
        <v>776</v>
      </c>
      <c r="K962" s="50">
        <v>0</v>
      </c>
      <c r="L962" s="50">
        <v>0</v>
      </c>
      <c r="M962" s="50">
        <v>0</v>
      </c>
      <c r="N962" s="50">
        <v>0</v>
      </c>
      <c r="O962" s="122">
        <v>0.03</v>
      </c>
      <c r="P962" s="50">
        <v>0</v>
      </c>
      <c r="Q962" s="50">
        <v>0</v>
      </c>
      <c r="R962" s="101">
        <v>3.5000000000000003E-2</v>
      </c>
      <c r="S962" s="50">
        <v>0</v>
      </c>
      <c r="T962" s="50">
        <v>0</v>
      </c>
    </row>
    <row r="963" spans="1:20" ht="15.75" x14ac:dyDescent="0.25">
      <c r="A963" s="76"/>
      <c r="B963" s="46">
        <v>1</v>
      </c>
      <c r="C963" s="47">
        <v>6</v>
      </c>
      <c r="D963" s="47">
        <v>1</v>
      </c>
      <c r="E963" s="48">
        <v>2</v>
      </c>
      <c r="F963" s="42">
        <v>3</v>
      </c>
      <c r="G963" s="42">
        <v>2</v>
      </c>
      <c r="H963" s="42">
        <v>17</v>
      </c>
      <c r="I963" s="42"/>
      <c r="J963" s="49" t="s">
        <v>777</v>
      </c>
      <c r="K963" s="50">
        <v>0</v>
      </c>
      <c r="L963" s="50">
        <v>0</v>
      </c>
      <c r="M963" s="50">
        <v>0</v>
      </c>
      <c r="N963" s="50">
        <v>0</v>
      </c>
      <c r="O963" s="122">
        <v>0.03</v>
      </c>
      <c r="P963" s="50">
        <v>0</v>
      </c>
      <c r="Q963" s="50">
        <v>0</v>
      </c>
      <c r="R963" s="101">
        <v>3.5000000000000003E-2</v>
      </c>
      <c r="S963" s="50">
        <v>0</v>
      </c>
      <c r="T963" s="50">
        <v>0</v>
      </c>
    </row>
    <row r="964" spans="1:20" ht="15.75" x14ac:dyDescent="0.25">
      <c r="A964" s="76"/>
      <c r="B964" s="46">
        <v>1</v>
      </c>
      <c r="C964" s="47">
        <v>6</v>
      </c>
      <c r="D964" s="47">
        <v>1</v>
      </c>
      <c r="E964" s="48">
        <v>2</v>
      </c>
      <c r="F964" s="42">
        <v>3</v>
      </c>
      <c r="G964" s="42">
        <v>2</v>
      </c>
      <c r="H964" s="42">
        <v>18</v>
      </c>
      <c r="I964" s="42"/>
      <c r="J964" s="49" t="s">
        <v>778</v>
      </c>
      <c r="K964" s="50">
        <v>0</v>
      </c>
      <c r="L964" s="50">
        <v>0</v>
      </c>
      <c r="M964" s="50">
        <v>0</v>
      </c>
      <c r="N964" s="50">
        <v>0</v>
      </c>
      <c r="O964" s="122">
        <v>0.03</v>
      </c>
      <c r="P964" s="50">
        <v>0</v>
      </c>
      <c r="Q964" s="50">
        <v>0</v>
      </c>
      <c r="R964" s="101">
        <v>3.5000000000000003E-2</v>
      </c>
      <c r="S964" s="50">
        <v>0</v>
      </c>
      <c r="T964" s="50">
        <v>0</v>
      </c>
    </row>
    <row r="965" spans="1:20" ht="15.75" x14ac:dyDescent="0.25">
      <c r="A965" s="71">
        <v>4</v>
      </c>
      <c r="B965" s="39">
        <v>1</v>
      </c>
      <c r="C965" s="40">
        <v>6</v>
      </c>
      <c r="D965" s="40">
        <v>1</v>
      </c>
      <c r="E965" s="41">
        <v>2</v>
      </c>
      <c r="F965" s="55">
        <v>4</v>
      </c>
      <c r="G965" s="42"/>
      <c r="H965" s="42"/>
      <c r="I965" s="42"/>
      <c r="J965" s="43" t="s">
        <v>779</v>
      </c>
      <c r="K965" s="72">
        <v>0</v>
      </c>
      <c r="L965" s="72">
        <v>0</v>
      </c>
      <c r="M965" s="72">
        <v>0</v>
      </c>
      <c r="N965" s="72">
        <v>0</v>
      </c>
      <c r="O965" s="104"/>
      <c r="P965" s="72">
        <v>0</v>
      </c>
      <c r="Q965" s="72">
        <v>0</v>
      </c>
      <c r="R965" s="101"/>
      <c r="S965" s="72">
        <v>0</v>
      </c>
      <c r="T965" s="72">
        <v>0</v>
      </c>
    </row>
    <row r="966" spans="1:20" ht="15.75" x14ac:dyDescent="0.25">
      <c r="A966" s="76" t="s">
        <v>678</v>
      </c>
      <c r="B966" s="46">
        <v>1</v>
      </c>
      <c r="C966" s="47">
        <v>6</v>
      </c>
      <c r="D966" s="47">
        <v>1</v>
      </c>
      <c r="E966" s="48">
        <v>2</v>
      </c>
      <c r="F966" s="42">
        <v>4</v>
      </c>
      <c r="G966" s="42">
        <v>1</v>
      </c>
      <c r="H966" s="42"/>
      <c r="I966" s="42"/>
      <c r="J966" s="49" t="s">
        <v>780</v>
      </c>
      <c r="K966" s="50">
        <v>0</v>
      </c>
      <c r="L966" s="50">
        <v>0</v>
      </c>
      <c r="M966" s="50">
        <v>0</v>
      </c>
      <c r="N966" s="50">
        <v>0</v>
      </c>
      <c r="O966" s="122">
        <v>0.03</v>
      </c>
      <c r="P966" s="50">
        <v>0</v>
      </c>
      <c r="Q966" s="50">
        <v>0</v>
      </c>
      <c r="R966" s="101">
        <v>3.5000000000000003E-2</v>
      </c>
      <c r="S966" s="50">
        <v>0</v>
      </c>
      <c r="T966" s="50">
        <v>0</v>
      </c>
    </row>
    <row r="967" spans="1:20" ht="15.75" x14ac:dyDescent="0.25">
      <c r="A967" s="76" t="s">
        <v>759</v>
      </c>
      <c r="B967" s="46">
        <v>1</v>
      </c>
      <c r="C967" s="47">
        <v>6</v>
      </c>
      <c r="D967" s="47">
        <v>1</v>
      </c>
      <c r="E967" s="48">
        <v>2</v>
      </c>
      <c r="F967" s="42">
        <v>4</v>
      </c>
      <c r="G967" s="42">
        <v>2</v>
      </c>
      <c r="H967" s="42"/>
      <c r="I967" s="42"/>
      <c r="J967" s="49" t="s">
        <v>781</v>
      </c>
      <c r="K967" s="50">
        <v>0</v>
      </c>
      <c r="L967" s="50">
        <v>0</v>
      </c>
      <c r="M967" s="50">
        <v>0</v>
      </c>
      <c r="N967" s="50">
        <v>0</v>
      </c>
      <c r="O967" s="122">
        <v>0.03</v>
      </c>
      <c r="P967" s="50">
        <v>0</v>
      </c>
      <c r="Q967" s="50">
        <v>0</v>
      </c>
      <c r="R967" s="101">
        <v>3.5000000000000003E-2</v>
      </c>
      <c r="S967" s="50">
        <v>0</v>
      </c>
      <c r="T967" s="50">
        <v>0</v>
      </c>
    </row>
    <row r="968" spans="1:20" ht="15.75" customHeight="1" x14ac:dyDescent="0.25">
      <c r="A968" s="76" t="s">
        <v>782</v>
      </c>
      <c r="B968" s="46">
        <v>1</v>
      </c>
      <c r="C968" s="47">
        <v>6</v>
      </c>
      <c r="D968" s="47">
        <v>1</v>
      </c>
      <c r="E968" s="48">
        <v>2</v>
      </c>
      <c r="F968" s="42">
        <v>4</v>
      </c>
      <c r="G968" s="42">
        <v>3</v>
      </c>
      <c r="H968" s="42"/>
      <c r="I968" s="42"/>
      <c r="J968" s="61" t="s">
        <v>783</v>
      </c>
      <c r="K968" s="62">
        <v>0</v>
      </c>
      <c r="L968" s="62">
        <v>0</v>
      </c>
      <c r="M968" s="50">
        <v>0</v>
      </c>
      <c r="N968" s="62">
        <v>0</v>
      </c>
      <c r="O968" s="122">
        <v>0.03</v>
      </c>
      <c r="P968" s="50">
        <v>0</v>
      </c>
      <c r="Q968" s="50">
        <v>0</v>
      </c>
      <c r="R968" s="101">
        <v>3.5000000000000003E-2</v>
      </c>
      <c r="S968" s="50">
        <v>0</v>
      </c>
      <c r="T968" s="50">
        <v>0</v>
      </c>
    </row>
    <row r="969" spans="1:20" ht="15.75" x14ac:dyDescent="0.25">
      <c r="A969" s="76" t="s">
        <v>784</v>
      </c>
      <c r="B969" s="46">
        <v>1</v>
      </c>
      <c r="C969" s="47">
        <v>6</v>
      </c>
      <c r="D969" s="47">
        <v>1</v>
      </c>
      <c r="E969" s="48">
        <v>2</v>
      </c>
      <c r="F969" s="42">
        <v>4</v>
      </c>
      <c r="G969" s="42">
        <v>4</v>
      </c>
      <c r="H969" s="42"/>
      <c r="I969" s="42"/>
      <c r="J969" s="49" t="s">
        <v>785</v>
      </c>
      <c r="K969" s="50">
        <v>0</v>
      </c>
      <c r="L969" s="50">
        <v>0</v>
      </c>
      <c r="M969" s="50">
        <v>0</v>
      </c>
      <c r="N969" s="50">
        <v>0</v>
      </c>
      <c r="O969" s="122">
        <v>0.03</v>
      </c>
      <c r="P969" s="50">
        <v>0</v>
      </c>
      <c r="Q969" s="50">
        <v>0</v>
      </c>
      <c r="R969" s="101">
        <v>3.5000000000000003E-2</v>
      </c>
      <c r="S969" s="50">
        <v>0</v>
      </c>
      <c r="T969" s="50">
        <v>0</v>
      </c>
    </row>
    <row r="970" spans="1:20" ht="15.75" x14ac:dyDescent="0.25">
      <c r="A970" s="71">
        <v>5</v>
      </c>
      <c r="B970" s="39">
        <v>1</v>
      </c>
      <c r="C970" s="40">
        <v>6</v>
      </c>
      <c r="D970" s="40">
        <v>1</v>
      </c>
      <c r="E970" s="41">
        <v>2</v>
      </c>
      <c r="F970" s="55">
        <v>5</v>
      </c>
      <c r="G970" s="42"/>
      <c r="H970" s="42"/>
      <c r="I970" s="42"/>
      <c r="J970" s="43" t="s">
        <v>786</v>
      </c>
      <c r="K970" s="72">
        <v>0</v>
      </c>
      <c r="L970" s="72">
        <v>0</v>
      </c>
      <c r="M970" s="72">
        <v>0</v>
      </c>
      <c r="N970" s="72">
        <v>0</v>
      </c>
      <c r="O970" s="104"/>
      <c r="P970" s="72">
        <v>0</v>
      </c>
      <c r="Q970" s="72">
        <v>0</v>
      </c>
      <c r="R970" s="104"/>
      <c r="S970" s="72">
        <v>0</v>
      </c>
      <c r="T970" s="72">
        <v>0</v>
      </c>
    </row>
    <row r="971" spans="1:20" ht="15.75" x14ac:dyDescent="0.25">
      <c r="A971" s="71" t="s">
        <v>678</v>
      </c>
      <c r="B971" s="39">
        <v>1</v>
      </c>
      <c r="C971" s="40">
        <v>6</v>
      </c>
      <c r="D971" s="40">
        <v>1</v>
      </c>
      <c r="E971" s="41">
        <v>2</v>
      </c>
      <c r="F971" s="55">
        <v>5</v>
      </c>
      <c r="G971" s="55">
        <v>1</v>
      </c>
      <c r="H971" s="42"/>
      <c r="I971" s="42"/>
      <c r="J971" s="43" t="s">
        <v>787</v>
      </c>
      <c r="K971" s="72">
        <v>0</v>
      </c>
      <c r="L971" s="72">
        <v>0</v>
      </c>
      <c r="M971" s="72">
        <v>0</v>
      </c>
      <c r="N971" s="72">
        <v>0</v>
      </c>
      <c r="O971" s="104"/>
      <c r="P971" s="72">
        <v>0</v>
      </c>
      <c r="Q971" s="72">
        <v>0</v>
      </c>
      <c r="R971" s="104"/>
      <c r="S971" s="72">
        <v>0</v>
      </c>
      <c r="T971" s="72">
        <v>0</v>
      </c>
    </row>
    <row r="972" spans="1:20" ht="38.25" x14ac:dyDescent="0.25">
      <c r="A972" s="84"/>
      <c r="B972" s="46">
        <v>1</v>
      </c>
      <c r="C972" s="47">
        <v>6</v>
      </c>
      <c r="D972" s="47">
        <v>1</v>
      </c>
      <c r="E972" s="48">
        <v>2</v>
      </c>
      <c r="F972" s="42">
        <v>5</v>
      </c>
      <c r="G972" s="42">
        <v>1</v>
      </c>
      <c r="H972" s="42">
        <v>1</v>
      </c>
      <c r="I972" s="42"/>
      <c r="J972" s="61" t="s">
        <v>788</v>
      </c>
      <c r="K972" s="62">
        <v>0</v>
      </c>
      <c r="L972" s="62">
        <v>0</v>
      </c>
      <c r="M972" s="62">
        <v>0</v>
      </c>
      <c r="N972" s="62">
        <v>0</v>
      </c>
      <c r="O972" s="122">
        <v>0.03</v>
      </c>
      <c r="P972" s="50">
        <v>0</v>
      </c>
      <c r="Q972" s="62">
        <v>0</v>
      </c>
      <c r="R972" s="101">
        <v>3.5000000000000003E-2</v>
      </c>
      <c r="S972" s="50">
        <v>0</v>
      </c>
      <c r="T972" s="62">
        <v>0</v>
      </c>
    </row>
    <row r="973" spans="1:20" ht="15.75" customHeight="1" x14ac:dyDescent="0.25">
      <c r="A973" s="84"/>
      <c r="B973" s="46">
        <v>1</v>
      </c>
      <c r="C973" s="47">
        <v>6</v>
      </c>
      <c r="D973" s="47">
        <v>1</v>
      </c>
      <c r="E973" s="48">
        <v>2</v>
      </c>
      <c r="F973" s="42">
        <v>5</v>
      </c>
      <c r="G973" s="42">
        <v>1</v>
      </c>
      <c r="H973" s="42">
        <v>2</v>
      </c>
      <c r="I973" s="42"/>
      <c r="J973" s="61" t="s">
        <v>789</v>
      </c>
      <c r="K973" s="62">
        <v>0</v>
      </c>
      <c r="L973" s="62">
        <v>0</v>
      </c>
      <c r="M973" s="50">
        <v>0</v>
      </c>
      <c r="N973" s="62">
        <v>0</v>
      </c>
      <c r="O973" s="122">
        <v>0.03</v>
      </c>
      <c r="P973" s="50">
        <v>0</v>
      </c>
      <c r="Q973" s="50">
        <v>0</v>
      </c>
      <c r="R973" s="101">
        <v>3.5000000000000003E-2</v>
      </c>
      <c r="S973" s="50">
        <v>0</v>
      </c>
      <c r="T973" s="50">
        <v>0</v>
      </c>
    </row>
    <row r="974" spans="1:20" ht="15.75" customHeight="1" x14ac:dyDescent="0.25">
      <c r="A974" s="84"/>
      <c r="B974" s="46">
        <v>1</v>
      </c>
      <c r="C974" s="47">
        <v>6</v>
      </c>
      <c r="D974" s="47">
        <v>1</v>
      </c>
      <c r="E974" s="48">
        <v>2</v>
      </c>
      <c r="F974" s="42">
        <v>5</v>
      </c>
      <c r="G974" s="42">
        <v>1</v>
      </c>
      <c r="H974" s="42">
        <v>3</v>
      </c>
      <c r="I974" s="42"/>
      <c r="J974" s="61" t="s">
        <v>790</v>
      </c>
      <c r="K974" s="62">
        <v>0</v>
      </c>
      <c r="L974" s="62">
        <v>0</v>
      </c>
      <c r="M974" s="50">
        <v>0</v>
      </c>
      <c r="N974" s="62">
        <v>0</v>
      </c>
      <c r="O974" s="122">
        <v>0.03</v>
      </c>
      <c r="P974" s="50">
        <v>0</v>
      </c>
      <c r="Q974" s="50">
        <v>0</v>
      </c>
      <c r="R974" s="101">
        <v>3.5000000000000003E-2</v>
      </c>
      <c r="S974" s="50">
        <v>0</v>
      </c>
      <c r="T974" s="50">
        <v>0</v>
      </c>
    </row>
    <row r="975" spans="1:20" ht="15.75" customHeight="1" x14ac:dyDescent="0.25">
      <c r="A975" s="84"/>
      <c r="B975" s="46">
        <v>1</v>
      </c>
      <c r="C975" s="47">
        <v>6</v>
      </c>
      <c r="D975" s="47">
        <v>1</v>
      </c>
      <c r="E975" s="48">
        <v>2</v>
      </c>
      <c r="F975" s="42">
        <v>5</v>
      </c>
      <c r="G975" s="42">
        <v>1</v>
      </c>
      <c r="H975" s="42">
        <v>4</v>
      </c>
      <c r="I975" s="42"/>
      <c r="J975" s="61" t="s">
        <v>791</v>
      </c>
      <c r="K975" s="62">
        <v>0</v>
      </c>
      <c r="L975" s="62">
        <v>0</v>
      </c>
      <c r="M975" s="50">
        <v>0</v>
      </c>
      <c r="N975" s="62">
        <v>0</v>
      </c>
      <c r="O975" s="122">
        <v>0.03</v>
      </c>
      <c r="P975" s="50">
        <v>0</v>
      </c>
      <c r="Q975" s="50">
        <v>0</v>
      </c>
      <c r="R975" s="101">
        <v>3.5000000000000003E-2</v>
      </c>
      <c r="S975" s="50">
        <v>0</v>
      </c>
      <c r="T975" s="50">
        <v>0</v>
      </c>
    </row>
    <row r="976" spans="1:20" ht="15.75" x14ac:dyDescent="0.25">
      <c r="A976" s="71" t="s">
        <v>759</v>
      </c>
      <c r="B976" s="39">
        <v>1</v>
      </c>
      <c r="C976" s="40">
        <v>6</v>
      </c>
      <c r="D976" s="40">
        <v>1</v>
      </c>
      <c r="E976" s="41">
        <v>2</v>
      </c>
      <c r="F976" s="55">
        <v>5</v>
      </c>
      <c r="G976" s="55">
        <v>2</v>
      </c>
      <c r="H976" s="42"/>
      <c r="I976" s="42"/>
      <c r="J976" s="43" t="s">
        <v>792</v>
      </c>
      <c r="K976" s="72">
        <v>0</v>
      </c>
      <c r="L976" s="72">
        <v>0</v>
      </c>
      <c r="M976" s="72">
        <v>0</v>
      </c>
      <c r="N976" s="72">
        <v>0</v>
      </c>
      <c r="O976" s="101"/>
      <c r="P976" s="72">
        <v>0</v>
      </c>
      <c r="Q976" s="72">
        <v>0</v>
      </c>
      <c r="R976" s="104"/>
      <c r="S976" s="72">
        <v>0</v>
      </c>
      <c r="T976" s="72">
        <v>0</v>
      </c>
    </row>
    <row r="977" spans="1:20" ht="25.5" x14ac:dyDescent="0.25">
      <c r="A977" s="84"/>
      <c r="B977" s="46">
        <v>1</v>
      </c>
      <c r="C977" s="47">
        <v>6</v>
      </c>
      <c r="D977" s="47">
        <v>1</v>
      </c>
      <c r="E977" s="48">
        <v>2</v>
      </c>
      <c r="F977" s="42">
        <v>5</v>
      </c>
      <c r="G977" s="42">
        <v>2</v>
      </c>
      <c r="H977" s="42">
        <v>1</v>
      </c>
      <c r="I977" s="42"/>
      <c r="J977" s="61" t="s">
        <v>793</v>
      </c>
      <c r="K977" s="62">
        <v>0</v>
      </c>
      <c r="L977" s="62">
        <v>0</v>
      </c>
      <c r="M977" s="62">
        <v>0</v>
      </c>
      <c r="N977" s="62">
        <v>0</v>
      </c>
      <c r="O977" s="122">
        <v>0.03</v>
      </c>
      <c r="P977" s="50">
        <v>0</v>
      </c>
      <c r="Q977" s="62">
        <v>0</v>
      </c>
      <c r="R977" s="101">
        <v>3.5000000000000003E-2</v>
      </c>
      <c r="S977" s="50">
        <v>0</v>
      </c>
      <c r="T977" s="62">
        <v>0</v>
      </c>
    </row>
    <row r="978" spans="1:20" ht="76.5" x14ac:dyDescent="0.25">
      <c r="A978" s="84"/>
      <c r="B978" s="46">
        <v>1</v>
      </c>
      <c r="C978" s="47">
        <v>6</v>
      </c>
      <c r="D978" s="47">
        <v>1</v>
      </c>
      <c r="E978" s="48">
        <v>2</v>
      </c>
      <c r="F978" s="42">
        <v>5</v>
      </c>
      <c r="G978" s="42">
        <v>2</v>
      </c>
      <c r="H978" s="42">
        <v>2</v>
      </c>
      <c r="I978" s="42"/>
      <c r="J978" s="61" t="s">
        <v>794</v>
      </c>
      <c r="K978" s="62">
        <v>0</v>
      </c>
      <c r="L978" s="62">
        <v>0</v>
      </c>
      <c r="M978" s="62">
        <v>0</v>
      </c>
      <c r="N978" s="62">
        <v>0</v>
      </c>
      <c r="O978" s="122">
        <v>0.03</v>
      </c>
      <c r="P978" s="50">
        <v>0</v>
      </c>
      <c r="Q978" s="62">
        <v>0</v>
      </c>
      <c r="R978" s="101">
        <v>3.5000000000000003E-2</v>
      </c>
      <c r="S978" s="50">
        <v>0</v>
      </c>
      <c r="T978" s="62">
        <v>0</v>
      </c>
    </row>
    <row r="979" spans="1:20" ht="38.25" x14ac:dyDescent="0.25">
      <c r="A979" s="84"/>
      <c r="B979" s="46">
        <v>1</v>
      </c>
      <c r="C979" s="47">
        <v>6</v>
      </c>
      <c r="D979" s="47">
        <v>1</v>
      </c>
      <c r="E979" s="48">
        <v>2</v>
      </c>
      <c r="F979" s="42">
        <v>5</v>
      </c>
      <c r="G979" s="42">
        <v>2</v>
      </c>
      <c r="H979" s="42">
        <v>3</v>
      </c>
      <c r="I979" s="42"/>
      <c r="J979" s="61" t="s">
        <v>795</v>
      </c>
      <c r="K979" s="62">
        <v>0</v>
      </c>
      <c r="L979" s="62">
        <v>0</v>
      </c>
      <c r="M979" s="62">
        <v>0</v>
      </c>
      <c r="N979" s="62">
        <v>0</v>
      </c>
      <c r="O979" s="122">
        <v>0.03</v>
      </c>
      <c r="P979" s="50">
        <v>0</v>
      </c>
      <c r="Q979" s="62">
        <v>0</v>
      </c>
      <c r="R979" s="101">
        <v>3.5000000000000003E-2</v>
      </c>
      <c r="S979" s="50">
        <v>0</v>
      </c>
      <c r="T979" s="62">
        <v>0</v>
      </c>
    </row>
    <row r="980" spans="1:20" ht="15.75" x14ac:dyDescent="0.25">
      <c r="A980" s="84"/>
      <c r="B980" s="46">
        <v>1</v>
      </c>
      <c r="C980" s="47">
        <v>6</v>
      </c>
      <c r="D980" s="47">
        <v>1</v>
      </c>
      <c r="E980" s="48">
        <v>2</v>
      </c>
      <c r="F980" s="42">
        <v>5</v>
      </c>
      <c r="G980" s="42">
        <v>2</v>
      </c>
      <c r="H980" s="42">
        <v>4</v>
      </c>
      <c r="I980" s="42"/>
      <c r="J980" s="49" t="s">
        <v>796</v>
      </c>
      <c r="K980" s="50">
        <v>0</v>
      </c>
      <c r="L980" s="50">
        <v>0</v>
      </c>
      <c r="M980" s="50">
        <v>0</v>
      </c>
      <c r="N980" s="50">
        <v>0</v>
      </c>
      <c r="O980" s="122">
        <v>0.03</v>
      </c>
      <c r="P980" s="50">
        <v>0</v>
      </c>
      <c r="Q980" s="62">
        <v>0</v>
      </c>
      <c r="R980" s="101">
        <v>3.5000000000000003E-2</v>
      </c>
      <c r="S980" s="50">
        <v>0</v>
      </c>
      <c r="T980" s="62">
        <v>0</v>
      </c>
    </row>
    <row r="981" spans="1:20" ht="15.75" x14ac:dyDescent="0.25">
      <c r="A981" s="71" t="s">
        <v>782</v>
      </c>
      <c r="B981" s="39">
        <v>1</v>
      </c>
      <c r="C981" s="40">
        <v>6</v>
      </c>
      <c r="D981" s="40">
        <v>1</v>
      </c>
      <c r="E981" s="41">
        <v>2</v>
      </c>
      <c r="F981" s="55">
        <v>5</v>
      </c>
      <c r="G981" s="55">
        <v>3</v>
      </c>
      <c r="H981" s="42"/>
      <c r="I981" s="42"/>
      <c r="J981" s="43" t="s">
        <v>792</v>
      </c>
      <c r="K981" s="72">
        <v>0</v>
      </c>
      <c r="L981" s="72">
        <v>0</v>
      </c>
      <c r="M981" s="72">
        <v>0</v>
      </c>
      <c r="N981" s="72">
        <v>0</v>
      </c>
      <c r="O981" s="104"/>
      <c r="P981" s="72">
        <v>0</v>
      </c>
      <c r="Q981" s="72">
        <v>0</v>
      </c>
      <c r="R981" s="104"/>
      <c r="S981" s="72">
        <v>0</v>
      </c>
      <c r="T981" s="72">
        <v>0</v>
      </c>
    </row>
    <row r="982" spans="1:20" ht="38.25" x14ac:dyDescent="0.25">
      <c r="A982" s="84"/>
      <c r="B982" s="46">
        <v>1</v>
      </c>
      <c r="C982" s="47">
        <v>6</v>
      </c>
      <c r="D982" s="47">
        <v>1</v>
      </c>
      <c r="E982" s="48">
        <v>2</v>
      </c>
      <c r="F982" s="42">
        <v>5</v>
      </c>
      <c r="G982" s="42">
        <v>3</v>
      </c>
      <c r="H982" s="42">
        <v>1</v>
      </c>
      <c r="I982" s="42"/>
      <c r="J982" s="61" t="s">
        <v>797</v>
      </c>
      <c r="K982" s="62">
        <v>0</v>
      </c>
      <c r="L982" s="62">
        <v>0</v>
      </c>
      <c r="M982" s="62">
        <v>0</v>
      </c>
      <c r="N982" s="62">
        <v>0</v>
      </c>
      <c r="O982" s="122">
        <v>0.03</v>
      </c>
      <c r="P982" s="50">
        <v>0</v>
      </c>
      <c r="Q982" s="62">
        <v>0</v>
      </c>
      <c r="R982" s="107"/>
      <c r="S982" s="50">
        <v>0</v>
      </c>
      <c r="T982" s="62">
        <v>0</v>
      </c>
    </row>
    <row r="983" spans="1:20" ht="15.75" x14ac:dyDescent="0.25">
      <c r="A983" s="84"/>
      <c r="B983" s="46">
        <v>1</v>
      </c>
      <c r="C983" s="47">
        <v>6</v>
      </c>
      <c r="D983" s="47">
        <v>1</v>
      </c>
      <c r="E983" s="48">
        <v>2</v>
      </c>
      <c r="F983" s="42">
        <v>5</v>
      </c>
      <c r="G983" s="42">
        <v>3</v>
      </c>
      <c r="H983" s="42">
        <v>2</v>
      </c>
      <c r="I983" s="42"/>
      <c r="J983" s="49" t="s">
        <v>798</v>
      </c>
      <c r="K983" s="50">
        <v>0</v>
      </c>
      <c r="L983" s="50">
        <v>0</v>
      </c>
      <c r="M983" s="50">
        <v>0</v>
      </c>
      <c r="N983" s="50">
        <v>0</v>
      </c>
      <c r="O983" s="122">
        <v>0.03</v>
      </c>
      <c r="P983" s="50">
        <v>0</v>
      </c>
      <c r="Q983" s="62">
        <v>0</v>
      </c>
      <c r="R983" s="108"/>
      <c r="S983" s="50">
        <v>0</v>
      </c>
      <c r="T983" s="62">
        <v>0</v>
      </c>
    </row>
    <row r="984" spans="1:20" ht="38.25" x14ac:dyDescent="0.25">
      <c r="A984" s="84"/>
      <c r="B984" s="46">
        <v>1</v>
      </c>
      <c r="C984" s="47">
        <v>6</v>
      </c>
      <c r="D984" s="47">
        <v>1</v>
      </c>
      <c r="E984" s="48">
        <v>2</v>
      </c>
      <c r="F984" s="42">
        <v>5</v>
      </c>
      <c r="G984" s="42">
        <v>3</v>
      </c>
      <c r="H984" s="42">
        <v>3</v>
      </c>
      <c r="I984" s="42"/>
      <c r="J984" s="61" t="s">
        <v>799</v>
      </c>
      <c r="K984" s="50">
        <v>0</v>
      </c>
      <c r="L984" s="50">
        <v>0</v>
      </c>
      <c r="M984" s="62">
        <v>0</v>
      </c>
      <c r="N984" s="62">
        <v>0</v>
      </c>
      <c r="O984" s="122">
        <v>0.03</v>
      </c>
      <c r="P984" s="50">
        <v>0</v>
      </c>
      <c r="Q984" s="62">
        <v>0</v>
      </c>
      <c r="R984" s="107"/>
      <c r="S984" s="50">
        <v>0</v>
      </c>
      <c r="T984" s="62">
        <v>0</v>
      </c>
    </row>
    <row r="985" spans="1:20" ht="15.75" x14ac:dyDescent="0.25">
      <c r="A985" s="71" t="s">
        <v>784</v>
      </c>
      <c r="B985" s="39">
        <v>1</v>
      </c>
      <c r="C985" s="40">
        <v>6</v>
      </c>
      <c r="D985" s="40">
        <v>1</v>
      </c>
      <c r="E985" s="41">
        <v>2</v>
      </c>
      <c r="F985" s="55">
        <v>5</v>
      </c>
      <c r="G985" s="55">
        <v>4</v>
      </c>
      <c r="H985" s="42"/>
      <c r="I985" s="42"/>
      <c r="J985" s="43" t="s">
        <v>792</v>
      </c>
      <c r="K985" s="72">
        <v>0</v>
      </c>
      <c r="L985" s="72">
        <v>0</v>
      </c>
      <c r="M985" s="72">
        <v>0</v>
      </c>
      <c r="N985" s="72">
        <v>0</v>
      </c>
      <c r="O985" s="99"/>
      <c r="P985" s="72">
        <v>0</v>
      </c>
      <c r="Q985" s="72">
        <v>0</v>
      </c>
      <c r="R985" s="99"/>
      <c r="S985" s="72">
        <v>0</v>
      </c>
      <c r="T985" s="72">
        <v>0</v>
      </c>
    </row>
    <row r="986" spans="1:20" ht="63.75" x14ac:dyDescent="0.25">
      <c r="A986" s="84"/>
      <c r="B986" s="39">
        <v>1</v>
      </c>
      <c r="C986" s="40">
        <v>6</v>
      </c>
      <c r="D986" s="40">
        <v>1</v>
      </c>
      <c r="E986" s="41">
        <v>2</v>
      </c>
      <c r="F986" s="55">
        <v>5</v>
      </c>
      <c r="G986" s="55">
        <v>4</v>
      </c>
      <c r="H986" s="55">
        <v>1</v>
      </c>
      <c r="I986" s="42"/>
      <c r="J986" s="57" t="s">
        <v>800</v>
      </c>
      <c r="K986" s="72">
        <v>0</v>
      </c>
      <c r="L986" s="72">
        <v>0</v>
      </c>
      <c r="M986" s="72">
        <v>0</v>
      </c>
      <c r="N986" s="72">
        <v>0</v>
      </c>
      <c r="O986" s="122">
        <v>0.03</v>
      </c>
      <c r="P986" s="50">
        <v>0</v>
      </c>
      <c r="Q986" s="72">
        <v>0</v>
      </c>
      <c r="R986" s="101">
        <v>3.5000000000000003E-2</v>
      </c>
      <c r="S986" s="50">
        <v>0</v>
      </c>
      <c r="T986" s="72">
        <v>0</v>
      </c>
    </row>
    <row r="987" spans="1:20" ht="15.75" x14ac:dyDescent="0.25">
      <c r="A987" s="84"/>
      <c r="B987" s="39">
        <v>1</v>
      </c>
      <c r="C987" s="40">
        <v>6</v>
      </c>
      <c r="D987" s="40">
        <v>1</v>
      </c>
      <c r="E987" s="41">
        <v>2</v>
      </c>
      <c r="F987" s="55">
        <v>5</v>
      </c>
      <c r="G987" s="55">
        <v>4</v>
      </c>
      <c r="H987" s="55">
        <v>2</v>
      </c>
      <c r="I987" s="42"/>
      <c r="J987" s="43" t="s">
        <v>801</v>
      </c>
      <c r="K987" s="72">
        <v>0</v>
      </c>
      <c r="L987" s="72">
        <v>0</v>
      </c>
      <c r="M987" s="72">
        <v>0</v>
      </c>
      <c r="N987" s="72">
        <v>0</v>
      </c>
      <c r="O987" s="122"/>
      <c r="P987" s="72">
        <v>0</v>
      </c>
      <c r="Q987" s="72">
        <v>0</v>
      </c>
      <c r="R987" s="104"/>
      <c r="S987" s="72">
        <v>0</v>
      </c>
      <c r="T987" s="72">
        <v>0</v>
      </c>
    </row>
    <row r="988" spans="1:20" ht="15.75" x14ac:dyDescent="0.25">
      <c r="A988" s="84"/>
      <c r="B988" s="46">
        <v>1</v>
      </c>
      <c r="C988" s="47">
        <v>6</v>
      </c>
      <c r="D988" s="47">
        <v>1</v>
      </c>
      <c r="E988" s="48">
        <v>2</v>
      </c>
      <c r="F988" s="42">
        <v>5</v>
      </c>
      <c r="G988" s="42">
        <v>4</v>
      </c>
      <c r="H988" s="42">
        <v>2</v>
      </c>
      <c r="I988" s="42">
        <v>1</v>
      </c>
      <c r="J988" s="49" t="s">
        <v>802</v>
      </c>
      <c r="K988" s="50">
        <v>0</v>
      </c>
      <c r="L988" s="50">
        <v>0</v>
      </c>
      <c r="M988" s="50">
        <v>0</v>
      </c>
      <c r="N988" s="50">
        <v>0</v>
      </c>
      <c r="O988" s="122">
        <v>0.03</v>
      </c>
      <c r="P988" s="50">
        <v>0</v>
      </c>
      <c r="Q988" s="62">
        <v>0</v>
      </c>
      <c r="R988" s="101">
        <v>3.5000000000000003E-2</v>
      </c>
      <c r="S988" s="50">
        <v>0</v>
      </c>
      <c r="T988" s="62">
        <v>0</v>
      </c>
    </row>
    <row r="989" spans="1:20" ht="38.25" x14ac:dyDescent="0.25">
      <c r="A989" s="84"/>
      <c r="B989" s="46">
        <v>1</v>
      </c>
      <c r="C989" s="47">
        <v>6</v>
      </c>
      <c r="D989" s="47">
        <v>1</v>
      </c>
      <c r="E989" s="48">
        <v>2</v>
      </c>
      <c r="F989" s="42">
        <v>5</v>
      </c>
      <c r="G989" s="42">
        <v>4</v>
      </c>
      <c r="H989" s="42">
        <v>2</v>
      </c>
      <c r="I989" s="42">
        <v>2</v>
      </c>
      <c r="J989" s="61" t="s">
        <v>803</v>
      </c>
      <c r="K989" s="50">
        <v>0</v>
      </c>
      <c r="L989" s="50">
        <v>0</v>
      </c>
      <c r="M989" s="62">
        <v>0</v>
      </c>
      <c r="N989" s="62">
        <v>0</v>
      </c>
      <c r="O989" s="122">
        <v>0.03</v>
      </c>
      <c r="P989" s="50">
        <v>0</v>
      </c>
      <c r="Q989" s="62">
        <v>0</v>
      </c>
      <c r="R989" s="101">
        <v>3.5000000000000003E-2</v>
      </c>
      <c r="S989" s="50">
        <v>0</v>
      </c>
      <c r="T989" s="62">
        <v>0</v>
      </c>
    </row>
    <row r="990" spans="1:20" ht="15.75" x14ac:dyDescent="0.25">
      <c r="A990" s="84"/>
      <c r="B990" s="46">
        <v>1</v>
      </c>
      <c r="C990" s="47">
        <v>6</v>
      </c>
      <c r="D990" s="47">
        <v>1</v>
      </c>
      <c r="E990" s="48">
        <v>2</v>
      </c>
      <c r="F990" s="42">
        <v>5</v>
      </c>
      <c r="G990" s="42">
        <v>4</v>
      </c>
      <c r="H990" s="42">
        <v>2</v>
      </c>
      <c r="I990" s="42">
        <v>3</v>
      </c>
      <c r="J990" s="49" t="s">
        <v>804</v>
      </c>
      <c r="K990" s="50">
        <v>0</v>
      </c>
      <c r="L990" s="50">
        <v>0</v>
      </c>
      <c r="M990" s="50">
        <v>0</v>
      </c>
      <c r="N990" s="50">
        <v>0</v>
      </c>
      <c r="O990" s="122">
        <v>0.03</v>
      </c>
      <c r="P990" s="50">
        <v>0</v>
      </c>
      <c r="Q990" s="62">
        <v>0</v>
      </c>
      <c r="R990" s="101">
        <v>3.5000000000000003E-2</v>
      </c>
      <c r="S990" s="50">
        <v>0</v>
      </c>
      <c r="T990" s="62">
        <v>0</v>
      </c>
    </row>
    <row r="991" spans="1:20" ht="15.75" x14ac:dyDescent="0.25">
      <c r="A991" s="84"/>
      <c r="B991" s="46">
        <v>1</v>
      </c>
      <c r="C991" s="47">
        <v>6</v>
      </c>
      <c r="D991" s="47">
        <v>1</v>
      </c>
      <c r="E991" s="48">
        <v>2</v>
      </c>
      <c r="F991" s="42">
        <v>5</v>
      </c>
      <c r="G991" s="42">
        <v>4</v>
      </c>
      <c r="H991" s="42">
        <v>2</v>
      </c>
      <c r="I991" s="42">
        <v>4</v>
      </c>
      <c r="J991" s="49" t="s">
        <v>805</v>
      </c>
      <c r="K991" s="50">
        <v>0</v>
      </c>
      <c r="L991" s="50">
        <v>0</v>
      </c>
      <c r="M991" s="50">
        <v>0</v>
      </c>
      <c r="N991" s="50">
        <v>0</v>
      </c>
      <c r="O991" s="122">
        <v>0.03</v>
      </c>
      <c r="P991" s="50">
        <v>0</v>
      </c>
      <c r="Q991" s="62">
        <v>0</v>
      </c>
      <c r="R991" s="101">
        <v>3.5000000000000003E-2</v>
      </c>
      <c r="S991" s="50">
        <v>0</v>
      </c>
      <c r="T991" s="62">
        <v>0</v>
      </c>
    </row>
    <row r="992" spans="1:20" ht="15.75" x14ac:dyDescent="0.25">
      <c r="A992" s="84"/>
      <c r="B992" s="46">
        <v>1</v>
      </c>
      <c r="C992" s="47">
        <v>6</v>
      </c>
      <c r="D992" s="47">
        <v>1</v>
      </c>
      <c r="E992" s="48">
        <v>2</v>
      </c>
      <c r="F992" s="42">
        <v>5</v>
      </c>
      <c r="G992" s="42">
        <v>4</v>
      </c>
      <c r="H992" s="42">
        <v>2</v>
      </c>
      <c r="I992" s="42">
        <v>5</v>
      </c>
      <c r="J992" s="49" t="s">
        <v>806</v>
      </c>
      <c r="K992" s="50">
        <v>0</v>
      </c>
      <c r="L992" s="50">
        <v>0</v>
      </c>
      <c r="M992" s="50">
        <v>0</v>
      </c>
      <c r="N992" s="50">
        <v>0</v>
      </c>
      <c r="O992" s="122">
        <v>0.03</v>
      </c>
      <c r="P992" s="50">
        <v>0</v>
      </c>
      <c r="Q992" s="62">
        <v>0</v>
      </c>
      <c r="R992" s="101">
        <v>3.5000000000000003E-2</v>
      </c>
      <c r="S992" s="50">
        <v>0</v>
      </c>
      <c r="T992" s="62">
        <v>0</v>
      </c>
    </row>
    <row r="993" spans="1:20" ht="15.75" x14ac:dyDescent="0.25">
      <c r="A993" s="84"/>
      <c r="B993" s="46">
        <v>1</v>
      </c>
      <c r="C993" s="47">
        <v>6</v>
      </c>
      <c r="D993" s="47">
        <v>1</v>
      </c>
      <c r="E993" s="48">
        <v>2</v>
      </c>
      <c r="F993" s="42">
        <v>5</v>
      </c>
      <c r="G993" s="42">
        <v>4</v>
      </c>
      <c r="H993" s="42">
        <v>2</v>
      </c>
      <c r="I993" s="42">
        <v>6</v>
      </c>
      <c r="J993" s="49" t="s">
        <v>807</v>
      </c>
      <c r="K993" s="50">
        <v>0</v>
      </c>
      <c r="L993" s="50">
        <v>0</v>
      </c>
      <c r="M993" s="50">
        <v>0</v>
      </c>
      <c r="N993" s="50">
        <v>0</v>
      </c>
      <c r="O993" s="122">
        <v>0.03</v>
      </c>
      <c r="P993" s="50">
        <v>0</v>
      </c>
      <c r="Q993" s="62">
        <v>0</v>
      </c>
      <c r="R993" s="101">
        <v>3.5000000000000003E-2</v>
      </c>
      <c r="S993" s="50">
        <v>0</v>
      </c>
      <c r="T993" s="62">
        <v>0</v>
      </c>
    </row>
    <row r="994" spans="1:20" ht="25.5" x14ac:dyDescent="0.25">
      <c r="A994" s="84"/>
      <c r="B994" s="46">
        <v>1</v>
      </c>
      <c r="C994" s="47">
        <v>6</v>
      </c>
      <c r="D994" s="47">
        <v>1</v>
      </c>
      <c r="E994" s="48">
        <v>2</v>
      </c>
      <c r="F994" s="42">
        <v>5</v>
      </c>
      <c r="G994" s="42">
        <v>4</v>
      </c>
      <c r="H994" s="42">
        <v>2</v>
      </c>
      <c r="I994" s="42">
        <v>7</v>
      </c>
      <c r="J994" s="61" t="s">
        <v>808</v>
      </c>
      <c r="K994" s="62">
        <v>0</v>
      </c>
      <c r="L994" s="62">
        <v>0</v>
      </c>
      <c r="M994" s="62">
        <v>0</v>
      </c>
      <c r="N994" s="62">
        <v>0</v>
      </c>
      <c r="O994" s="122">
        <v>0.03</v>
      </c>
      <c r="P994" s="50">
        <v>0</v>
      </c>
      <c r="Q994" s="62">
        <v>0</v>
      </c>
      <c r="R994" s="101">
        <v>3.5000000000000003E-2</v>
      </c>
      <c r="S994" s="50">
        <v>0</v>
      </c>
      <c r="T994" s="62">
        <v>0</v>
      </c>
    </row>
    <row r="995" spans="1:20" ht="38.25" x14ac:dyDescent="0.25">
      <c r="A995" s="84"/>
      <c r="B995" s="46">
        <v>1</v>
      </c>
      <c r="C995" s="47">
        <v>6</v>
      </c>
      <c r="D995" s="47">
        <v>1</v>
      </c>
      <c r="E995" s="48">
        <v>2</v>
      </c>
      <c r="F995" s="42">
        <v>5</v>
      </c>
      <c r="G995" s="42">
        <v>4</v>
      </c>
      <c r="H995" s="42">
        <v>2</v>
      </c>
      <c r="I995" s="42">
        <v>8</v>
      </c>
      <c r="J995" s="61" t="s">
        <v>809</v>
      </c>
      <c r="K995" s="62">
        <v>0</v>
      </c>
      <c r="L995" s="62">
        <v>0</v>
      </c>
      <c r="M995" s="62">
        <v>0</v>
      </c>
      <c r="N995" s="62">
        <v>0</v>
      </c>
      <c r="O995" s="122">
        <v>0.03</v>
      </c>
      <c r="P995" s="50">
        <v>0</v>
      </c>
      <c r="Q995" s="62">
        <v>0</v>
      </c>
      <c r="R995" s="101">
        <v>3.5000000000000003E-2</v>
      </c>
      <c r="S995" s="50">
        <v>0</v>
      </c>
      <c r="T995" s="62">
        <v>0</v>
      </c>
    </row>
    <row r="996" spans="1:20" ht="15.75" customHeight="1" x14ac:dyDescent="0.25">
      <c r="A996" s="84"/>
      <c r="B996" s="46">
        <v>1</v>
      </c>
      <c r="C996" s="47">
        <v>6</v>
      </c>
      <c r="D996" s="47">
        <v>1</v>
      </c>
      <c r="E996" s="48">
        <v>2</v>
      </c>
      <c r="F996" s="42">
        <v>5</v>
      </c>
      <c r="G996" s="42">
        <v>4</v>
      </c>
      <c r="H996" s="42">
        <v>2</v>
      </c>
      <c r="I996" s="42">
        <v>9</v>
      </c>
      <c r="J996" s="61" t="s">
        <v>810</v>
      </c>
      <c r="K996" s="62">
        <v>0</v>
      </c>
      <c r="L996" s="62">
        <v>0</v>
      </c>
      <c r="M996" s="50">
        <v>0</v>
      </c>
      <c r="N996" s="62">
        <v>0</v>
      </c>
      <c r="O996" s="122">
        <v>0.03</v>
      </c>
      <c r="P996" s="50">
        <v>0</v>
      </c>
      <c r="Q996" s="62">
        <v>0</v>
      </c>
      <c r="R996" s="101">
        <v>3.5000000000000003E-2</v>
      </c>
      <c r="S996" s="50">
        <v>0</v>
      </c>
      <c r="T996" s="62">
        <v>0</v>
      </c>
    </row>
    <row r="997" spans="1:20" ht="25.5" x14ac:dyDescent="0.25">
      <c r="A997" s="84"/>
      <c r="B997" s="39">
        <v>1</v>
      </c>
      <c r="C997" s="40">
        <v>6</v>
      </c>
      <c r="D997" s="40">
        <v>1</v>
      </c>
      <c r="E997" s="41">
        <v>2</v>
      </c>
      <c r="F997" s="55">
        <v>5</v>
      </c>
      <c r="G997" s="55">
        <v>4</v>
      </c>
      <c r="H997" s="55">
        <v>3</v>
      </c>
      <c r="I997" s="42"/>
      <c r="J997" s="57" t="s">
        <v>811</v>
      </c>
      <c r="K997" s="72">
        <v>0</v>
      </c>
      <c r="L997" s="72">
        <v>0</v>
      </c>
      <c r="M997" s="72">
        <v>0</v>
      </c>
      <c r="N997" s="72">
        <v>0</v>
      </c>
      <c r="O997" s="122">
        <v>0.03</v>
      </c>
      <c r="P997" s="86">
        <v>0</v>
      </c>
      <c r="Q997" s="72">
        <v>0</v>
      </c>
      <c r="R997" s="101">
        <v>3.5000000000000003E-2</v>
      </c>
      <c r="S997" s="86">
        <v>0</v>
      </c>
      <c r="T997" s="72">
        <v>0</v>
      </c>
    </row>
    <row r="998" spans="1:20" ht="15.75" x14ac:dyDescent="0.25">
      <c r="A998" s="71" t="s">
        <v>812</v>
      </c>
      <c r="B998" s="39">
        <v>1</v>
      </c>
      <c r="C998" s="40">
        <v>6</v>
      </c>
      <c r="D998" s="40">
        <v>1</v>
      </c>
      <c r="E998" s="41">
        <v>2</v>
      </c>
      <c r="F998" s="55">
        <v>5</v>
      </c>
      <c r="G998" s="55">
        <v>5</v>
      </c>
      <c r="H998" s="42"/>
      <c r="I998" s="42"/>
      <c r="J998" s="43" t="s">
        <v>792</v>
      </c>
      <c r="K998" s="72">
        <v>0</v>
      </c>
      <c r="L998" s="72">
        <v>0</v>
      </c>
      <c r="M998" s="72">
        <v>0</v>
      </c>
      <c r="N998" s="72">
        <v>0</v>
      </c>
      <c r="O998" s="104"/>
      <c r="P998" s="72">
        <v>0</v>
      </c>
      <c r="Q998" s="72">
        <v>0</v>
      </c>
      <c r="R998" s="104"/>
      <c r="S998" s="72">
        <v>0</v>
      </c>
      <c r="T998" s="72">
        <v>0</v>
      </c>
    </row>
    <row r="999" spans="1:20" ht="25.5" x14ac:dyDescent="0.25">
      <c r="A999" s="84"/>
      <c r="B999" s="46">
        <v>1</v>
      </c>
      <c r="C999" s="47">
        <v>6</v>
      </c>
      <c r="D999" s="47">
        <v>1</v>
      </c>
      <c r="E999" s="48">
        <v>2</v>
      </c>
      <c r="F999" s="42">
        <v>5</v>
      </c>
      <c r="G999" s="42">
        <v>5</v>
      </c>
      <c r="H999" s="42">
        <v>1</v>
      </c>
      <c r="I999" s="42"/>
      <c r="J999" s="61" t="s">
        <v>813</v>
      </c>
      <c r="K999" s="50">
        <v>0</v>
      </c>
      <c r="L999" s="50">
        <v>0</v>
      </c>
      <c r="M999" s="62">
        <v>0</v>
      </c>
      <c r="N999" s="62">
        <v>0</v>
      </c>
      <c r="O999" s="122">
        <v>0.03</v>
      </c>
      <c r="P999" s="50">
        <v>0</v>
      </c>
      <c r="Q999" s="62">
        <v>0</v>
      </c>
      <c r="R999" s="101">
        <v>3.5000000000000003E-2</v>
      </c>
      <c r="S999" s="50">
        <v>0</v>
      </c>
      <c r="T999" s="62">
        <v>0</v>
      </c>
    </row>
    <row r="1000" spans="1:20" ht="38.25" x14ac:dyDescent="0.25">
      <c r="A1000" s="84"/>
      <c r="B1000" s="46">
        <v>1</v>
      </c>
      <c r="C1000" s="47">
        <v>6</v>
      </c>
      <c r="D1000" s="47">
        <v>1</v>
      </c>
      <c r="E1000" s="48">
        <v>2</v>
      </c>
      <c r="F1000" s="42">
        <v>5</v>
      </c>
      <c r="G1000" s="42">
        <v>5</v>
      </c>
      <c r="H1000" s="42">
        <v>2</v>
      </c>
      <c r="I1000" s="42"/>
      <c r="J1000" s="61" t="s">
        <v>814</v>
      </c>
      <c r="K1000" s="50">
        <v>0</v>
      </c>
      <c r="L1000" s="50">
        <v>0</v>
      </c>
      <c r="M1000" s="62">
        <v>0</v>
      </c>
      <c r="N1000" s="62">
        <v>0</v>
      </c>
      <c r="O1000" s="122">
        <v>0.03</v>
      </c>
      <c r="P1000" s="50">
        <v>0</v>
      </c>
      <c r="Q1000" s="62">
        <v>0</v>
      </c>
      <c r="R1000" s="101">
        <v>3.5000000000000003E-2</v>
      </c>
      <c r="S1000" s="50">
        <v>0</v>
      </c>
      <c r="T1000" s="62">
        <v>0</v>
      </c>
    </row>
    <row r="1001" spans="1:20" ht="25.5" x14ac:dyDescent="0.25">
      <c r="A1001" s="84"/>
      <c r="B1001" s="46">
        <v>1</v>
      </c>
      <c r="C1001" s="47">
        <v>6</v>
      </c>
      <c r="D1001" s="47">
        <v>1</v>
      </c>
      <c r="E1001" s="48">
        <v>2</v>
      </c>
      <c r="F1001" s="42">
        <v>5</v>
      </c>
      <c r="G1001" s="42">
        <v>5</v>
      </c>
      <c r="H1001" s="42">
        <v>3</v>
      </c>
      <c r="I1001" s="42"/>
      <c r="J1001" s="61" t="s">
        <v>815</v>
      </c>
      <c r="K1001" s="50">
        <v>0</v>
      </c>
      <c r="L1001" s="50">
        <v>0</v>
      </c>
      <c r="M1001" s="50">
        <v>0</v>
      </c>
      <c r="N1001" s="62">
        <v>0</v>
      </c>
      <c r="O1001" s="122">
        <v>0.03</v>
      </c>
      <c r="P1001" s="50">
        <v>0</v>
      </c>
      <c r="Q1001" s="62">
        <v>0</v>
      </c>
      <c r="R1001" s="101">
        <v>3.5000000000000003E-2</v>
      </c>
      <c r="S1001" s="50">
        <v>0</v>
      </c>
      <c r="T1001" s="62">
        <v>0</v>
      </c>
    </row>
    <row r="1002" spans="1:20" ht="25.5" x14ac:dyDescent="0.25">
      <c r="A1002" s="84"/>
      <c r="B1002" s="46">
        <v>1</v>
      </c>
      <c r="C1002" s="47">
        <v>6</v>
      </c>
      <c r="D1002" s="47">
        <v>1</v>
      </c>
      <c r="E1002" s="48">
        <v>2</v>
      </c>
      <c r="F1002" s="42">
        <v>5</v>
      </c>
      <c r="G1002" s="42">
        <v>5</v>
      </c>
      <c r="H1002" s="42">
        <v>4</v>
      </c>
      <c r="I1002" s="42"/>
      <c r="J1002" s="61" t="s">
        <v>816</v>
      </c>
      <c r="K1002" s="50">
        <v>0</v>
      </c>
      <c r="L1002" s="50">
        <v>0</v>
      </c>
      <c r="M1002" s="50">
        <v>0</v>
      </c>
      <c r="N1002" s="62">
        <v>0</v>
      </c>
      <c r="O1002" s="122">
        <v>0.03</v>
      </c>
      <c r="P1002" s="50">
        <v>0</v>
      </c>
      <c r="Q1002" s="62">
        <v>0</v>
      </c>
      <c r="R1002" s="101">
        <v>3.5000000000000003E-2</v>
      </c>
      <c r="S1002" s="50">
        <v>0</v>
      </c>
      <c r="T1002" s="62">
        <v>0</v>
      </c>
    </row>
    <row r="1003" spans="1:20" ht="25.5" x14ac:dyDescent="0.25">
      <c r="A1003" s="84"/>
      <c r="B1003" s="46">
        <v>1</v>
      </c>
      <c r="C1003" s="47">
        <v>6</v>
      </c>
      <c r="D1003" s="47">
        <v>1</v>
      </c>
      <c r="E1003" s="48">
        <v>2</v>
      </c>
      <c r="F1003" s="42">
        <v>5</v>
      </c>
      <c r="G1003" s="42">
        <v>5</v>
      </c>
      <c r="H1003" s="42">
        <v>5</v>
      </c>
      <c r="I1003" s="42"/>
      <c r="J1003" s="61" t="s">
        <v>817</v>
      </c>
      <c r="K1003" s="62">
        <v>0</v>
      </c>
      <c r="L1003" s="62">
        <v>0</v>
      </c>
      <c r="M1003" s="62">
        <v>0</v>
      </c>
      <c r="N1003" s="62">
        <v>0</v>
      </c>
      <c r="O1003" s="122">
        <v>0.03</v>
      </c>
      <c r="P1003" s="50">
        <v>0</v>
      </c>
      <c r="Q1003" s="62">
        <v>0</v>
      </c>
      <c r="R1003" s="101">
        <v>3.5000000000000003E-2</v>
      </c>
      <c r="S1003" s="50">
        <v>0</v>
      </c>
      <c r="T1003" s="62">
        <v>0</v>
      </c>
    </row>
    <row r="1004" spans="1:20" ht="15.75" x14ac:dyDescent="0.25">
      <c r="A1004" s="71" t="s">
        <v>818</v>
      </c>
      <c r="B1004" s="39">
        <v>1</v>
      </c>
      <c r="C1004" s="40">
        <v>6</v>
      </c>
      <c r="D1004" s="40">
        <v>1</v>
      </c>
      <c r="E1004" s="41">
        <v>2</v>
      </c>
      <c r="F1004" s="55">
        <v>5</v>
      </c>
      <c r="G1004" s="55">
        <v>6</v>
      </c>
      <c r="H1004" s="42"/>
      <c r="I1004" s="42"/>
      <c r="J1004" s="43" t="s">
        <v>792</v>
      </c>
      <c r="K1004" s="72">
        <v>0</v>
      </c>
      <c r="L1004" s="72">
        <v>0</v>
      </c>
      <c r="M1004" s="72">
        <v>0</v>
      </c>
      <c r="N1004" s="72">
        <v>0</v>
      </c>
      <c r="O1004" s="104"/>
      <c r="P1004" s="72">
        <v>0</v>
      </c>
      <c r="Q1004" s="72">
        <v>0</v>
      </c>
      <c r="R1004" s="104"/>
      <c r="S1004" s="72">
        <v>0</v>
      </c>
      <c r="T1004" s="72">
        <v>0</v>
      </c>
    </row>
    <row r="1005" spans="1:20" ht="15.75" x14ac:dyDescent="0.25">
      <c r="A1005" s="84"/>
      <c r="B1005" s="46">
        <v>1</v>
      </c>
      <c r="C1005" s="47">
        <v>6</v>
      </c>
      <c r="D1005" s="47">
        <v>1</v>
      </c>
      <c r="E1005" s="48">
        <v>2</v>
      </c>
      <c r="F1005" s="42">
        <v>5</v>
      </c>
      <c r="G1005" s="42">
        <v>6</v>
      </c>
      <c r="H1005" s="42">
        <v>1</v>
      </c>
      <c r="I1005" s="42"/>
      <c r="J1005" s="49" t="s">
        <v>819</v>
      </c>
      <c r="K1005" s="50">
        <v>0</v>
      </c>
      <c r="L1005" s="50">
        <v>0</v>
      </c>
      <c r="M1005" s="50">
        <v>0</v>
      </c>
      <c r="N1005" s="62">
        <v>0</v>
      </c>
      <c r="O1005" s="122">
        <v>0.03</v>
      </c>
      <c r="P1005" s="50">
        <v>0</v>
      </c>
      <c r="Q1005" s="62">
        <v>0</v>
      </c>
      <c r="R1005" s="101">
        <v>3.5000000000000003E-2</v>
      </c>
      <c r="S1005" s="50">
        <v>0</v>
      </c>
      <c r="T1005" s="62">
        <v>0</v>
      </c>
    </row>
    <row r="1006" spans="1:20" ht="15.75" x14ac:dyDescent="0.25">
      <c r="A1006" s="84"/>
      <c r="B1006" s="46">
        <v>1</v>
      </c>
      <c r="C1006" s="47">
        <v>6</v>
      </c>
      <c r="D1006" s="47">
        <v>1</v>
      </c>
      <c r="E1006" s="48">
        <v>2</v>
      </c>
      <c r="F1006" s="42">
        <v>5</v>
      </c>
      <c r="G1006" s="42">
        <v>6</v>
      </c>
      <c r="H1006" s="42">
        <v>2</v>
      </c>
      <c r="I1006" s="42"/>
      <c r="J1006" s="49" t="s">
        <v>820</v>
      </c>
      <c r="K1006" s="50">
        <v>0</v>
      </c>
      <c r="L1006" s="50">
        <v>0</v>
      </c>
      <c r="M1006" s="50">
        <v>0</v>
      </c>
      <c r="N1006" s="62">
        <v>0</v>
      </c>
      <c r="O1006" s="122">
        <v>0.03</v>
      </c>
      <c r="P1006" s="50">
        <v>0</v>
      </c>
      <c r="Q1006" s="62">
        <v>0</v>
      </c>
      <c r="R1006" s="101">
        <v>3.5000000000000003E-2</v>
      </c>
      <c r="S1006" s="50">
        <v>0</v>
      </c>
      <c r="T1006" s="62">
        <v>0</v>
      </c>
    </row>
    <row r="1007" spans="1:20" ht="15.75" x14ac:dyDescent="0.25">
      <c r="A1007" s="84"/>
      <c r="B1007" s="46">
        <v>1</v>
      </c>
      <c r="C1007" s="47">
        <v>6</v>
      </c>
      <c r="D1007" s="47">
        <v>1</v>
      </c>
      <c r="E1007" s="48">
        <v>2</v>
      </c>
      <c r="F1007" s="42">
        <v>5</v>
      </c>
      <c r="G1007" s="42">
        <v>6</v>
      </c>
      <c r="H1007" s="42">
        <v>3</v>
      </c>
      <c r="I1007" s="42"/>
      <c r="J1007" s="49" t="s">
        <v>821</v>
      </c>
      <c r="K1007" s="50">
        <v>0</v>
      </c>
      <c r="L1007" s="50">
        <v>0</v>
      </c>
      <c r="M1007" s="50">
        <v>0</v>
      </c>
      <c r="N1007" s="62">
        <v>0</v>
      </c>
      <c r="O1007" s="122">
        <v>0.03</v>
      </c>
      <c r="P1007" s="50">
        <v>0</v>
      </c>
      <c r="Q1007" s="62">
        <v>0</v>
      </c>
      <c r="R1007" s="101">
        <v>3.5000000000000003E-2</v>
      </c>
      <c r="S1007" s="50">
        <v>0</v>
      </c>
      <c r="T1007" s="62">
        <v>0</v>
      </c>
    </row>
    <row r="1008" spans="1:20" ht="15.75" x14ac:dyDescent="0.25">
      <c r="A1008" s="123" t="s">
        <v>59</v>
      </c>
      <c r="B1008" s="124">
        <v>1</v>
      </c>
      <c r="C1008" s="125">
        <v>6</v>
      </c>
      <c r="D1008" s="125">
        <v>1</v>
      </c>
      <c r="E1008" s="126">
        <v>3</v>
      </c>
      <c r="F1008" s="131"/>
      <c r="G1008" s="131"/>
      <c r="H1008" s="131"/>
      <c r="I1008" s="131"/>
      <c r="J1008" s="128" t="s">
        <v>822</v>
      </c>
      <c r="K1008" s="144">
        <v>0</v>
      </c>
      <c r="L1008" s="144">
        <v>0</v>
      </c>
      <c r="M1008" s="144">
        <v>0</v>
      </c>
      <c r="N1008" s="144">
        <v>0</v>
      </c>
      <c r="O1008" s="137"/>
      <c r="P1008" s="144">
        <v>0</v>
      </c>
      <c r="Q1008" s="144">
        <v>0</v>
      </c>
      <c r="R1008" s="137"/>
      <c r="S1008" s="144">
        <v>0</v>
      </c>
      <c r="T1008" s="144">
        <v>0</v>
      </c>
    </row>
    <row r="1009" spans="1:20" ht="15.75" x14ac:dyDescent="0.25">
      <c r="A1009" s="75">
        <v>1</v>
      </c>
      <c r="B1009" s="39">
        <v>1</v>
      </c>
      <c r="C1009" s="40">
        <v>6</v>
      </c>
      <c r="D1009" s="40">
        <v>1</v>
      </c>
      <c r="E1009" s="41">
        <v>3</v>
      </c>
      <c r="F1009" s="55">
        <v>1</v>
      </c>
      <c r="G1009" s="42"/>
      <c r="H1009" s="42"/>
      <c r="I1009" s="42"/>
      <c r="J1009" s="43" t="s">
        <v>823</v>
      </c>
      <c r="K1009" s="72">
        <v>0</v>
      </c>
      <c r="L1009" s="72">
        <v>0</v>
      </c>
      <c r="M1009" s="72">
        <v>0</v>
      </c>
      <c r="N1009" s="72">
        <v>0</v>
      </c>
      <c r="O1009" s="122">
        <v>0.03</v>
      </c>
      <c r="P1009" s="86">
        <v>0</v>
      </c>
      <c r="Q1009" s="72">
        <v>0</v>
      </c>
      <c r="R1009" s="101">
        <v>3.5000000000000003E-2</v>
      </c>
      <c r="S1009" s="86">
        <v>0</v>
      </c>
      <c r="T1009" s="72">
        <v>0</v>
      </c>
    </row>
    <row r="1010" spans="1:20" ht="15.75" x14ac:dyDescent="0.25">
      <c r="A1010" s="75">
        <v>2</v>
      </c>
      <c r="B1010" s="39">
        <v>1</v>
      </c>
      <c r="C1010" s="40">
        <v>6</v>
      </c>
      <c r="D1010" s="40">
        <v>1</v>
      </c>
      <c r="E1010" s="41">
        <v>3</v>
      </c>
      <c r="F1010" s="55">
        <v>2</v>
      </c>
      <c r="G1010" s="42"/>
      <c r="H1010" s="42"/>
      <c r="I1010" s="42"/>
      <c r="J1010" s="43" t="s">
        <v>824</v>
      </c>
      <c r="K1010" s="72">
        <v>0</v>
      </c>
      <c r="L1010" s="72">
        <v>0</v>
      </c>
      <c r="M1010" s="72">
        <v>0</v>
      </c>
      <c r="N1010" s="72">
        <v>0</v>
      </c>
      <c r="O1010" s="104"/>
      <c r="P1010" s="72">
        <v>0</v>
      </c>
      <c r="Q1010" s="72">
        <v>0</v>
      </c>
      <c r="R1010" s="104"/>
      <c r="S1010" s="72">
        <v>0</v>
      </c>
      <c r="T1010" s="72">
        <v>0</v>
      </c>
    </row>
    <row r="1011" spans="1:20" ht="15.75" x14ac:dyDescent="0.25">
      <c r="A1011" s="76"/>
      <c r="B1011" s="46">
        <v>1</v>
      </c>
      <c r="C1011" s="47">
        <v>6</v>
      </c>
      <c r="D1011" s="47">
        <v>1</v>
      </c>
      <c r="E1011" s="48">
        <v>3</v>
      </c>
      <c r="F1011" s="42">
        <v>2</v>
      </c>
      <c r="G1011" s="42">
        <v>1</v>
      </c>
      <c r="H1011" s="42"/>
      <c r="I1011" s="42"/>
      <c r="J1011" s="49" t="s">
        <v>825</v>
      </c>
      <c r="K1011" s="50">
        <v>0</v>
      </c>
      <c r="L1011" s="50">
        <v>0</v>
      </c>
      <c r="M1011" s="50">
        <v>0</v>
      </c>
      <c r="N1011" s="62">
        <v>0</v>
      </c>
      <c r="O1011" s="122">
        <v>0.03</v>
      </c>
      <c r="P1011" s="50">
        <v>0</v>
      </c>
      <c r="Q1011" s="62">
        <v>0</v>
      </c>
      <c r="R1011" s="101">
        <v>3.5000000000000003E-2</v>
      </c>
      <c r="S1011" s="50">
        <v>0</v>
      </c>
      <c r="T1011" s="62">
        <v>0</v>
      </c>
    </row>
    <row r="1012" spans="1:20" ht="15.75" x14ac:dyDescent="0.25">
      <c r="A1012" s="75">
        <v>3</v>
      </c>
      <c r="B1012" s="39">
        <v>1</v>
      </c>
      <c r="C1012" s="40">
        <v>6</v>
      </c>
      <c r="D1012" s="40">
        <v>1</v>
      </c>
      <c r="E1012" s="41">
        <v>3</v>
      </c>
      <c r="F1012" s="55">
        <v>3</v>
      </c>
      <c r="G1012" s="42"/>
      <c r="H1012" s="42"/>
      <c r="I1012" s="42"/>
      <c r="J1012" s="43" t="s">
        <v>826</v>
      </c>
      <c r="K1012" s="72">
        <v>0</v>
      </c>
      <c r="L1012" s="72">
        <v>0</v>
      </c>
      <c r="M1012" s="72">
        <v>0</v>
      </c>
      <c r="N1012" s="72">
        <v>0</v>
      </c>
      <c r="O1012" s="104"/>
      <c r="P1012" s="72">
        <v>0</v>
      </c>
      <c r="Q1012" s="72">
        <v>0</v>
      </c>
      <c r="R1012" s="104"/>
      <c r="S1012" s="72">
        <v>0</v>
      </c>
      <c r="T1012" s="72">
        <v>0</v>
      </c>
    </row>
    <row r="1013" spans="1:20" ht="15.75" x14ac:dyDescent="0.25">
      <c r="A1013" s="76"/>
      <c r="B1013" s="46">
        <v>1</v>
      </c>
      <c r="C1013" s="47">
        <v>6</v>
      </c>
      <c r="D1013" s="47">
        <v>1</v>
      </c>
      <c r="E1013" s="48">
        <v>3</v>
      </c>
      <c r="F1013" s="42">
        <v>3</v>
      </c>
      <c r="G1013" s="42">
        <v>1</v>
      </c>
      <c r="H1013" s="42"/>
      <c r="I1013" s="42"/>
      <c r="J1013" s="49" t="s">
        <v>827</v>
      </c>
      <c r="K1013" s="50">
        <v>0</v>
      </c>
      <c r="L1013" s="50">
        <v>0</v>
      </c>
      <c r="M1013" s="50">
        <v>0</v>
      </c>
      <c r="N1013" s="62">
        <v>0</v>
      </c>
      <c r="O1013" s="122">
        <v>0.03</v>
      </c>
      <c r="P1013" s="50">
        <v>0</v>
      </c>
      <c r="Q1013" s="62">
        <v>0</v>
      </c>
      <c r="R1013" s="101">
        <v>3.5000000000000003E-2</v>
      </c>
      <c r="S1013" s="50">
        <v>0</v>
      </c>
      <c r="T1013" s="62">
        <v>0</v>
      </c>
    </row>
    <row r="1014" spans="1:20" ht="15.75" x14ac:dyDescent="0.25">
      <c r="A1014" s="75">
        <v>4</v>
      </c>
      <c r="B1014" s="39">
        <v>1</v>
      </c>
      <c r="C1014" s="40">
        <v>6</v>
      </c>
      <c r="D1014" s="40">
        <v>1</v>
      </c>
      <c r="E1014" s="41">
        <v>3</v>
      </c>
      <c r="F1014" s="55">
        <v>4</v>
      </c>
      <c r="G1014" s="42"/>
      <c r="H1014" s="42"/>
      <c r="I1014" s="42"/>
      <c r="J1014" s="43" t="s">
        <v>828</v>
      </c>
      <c r="K1014" s="72">
        <v>0</v>
      </c>
      <c r="L1014" s="72">
        <v>0</v>
      </c>
      <c r="M1014" s="72">
        <v>0</v>
      </c>
      <c r="N1014" s="72">
        <v>0</v>
      </c>
      <c r="O1014" s="104"/>
      <c r="P1014" s="72">
        <v>0</v>
      </c>
      <c r="Q1014" s="72">
        <v>0</v>
      </c>
      <c r="R1014" s="104"/>
      <c r="S1014" s="72">
        <v>0</v>
      </c>
      <c r="T1014" s="72">
        <v>0</v>
      </c>
    </row>
    <row r="1015" spans="1:20" ht="15.75" customHeight="1" x14ac:dyDescent="0.25">
      <c r="A1015" s="76"/>
      <c r="B1015" s="46">
        <v>1</v>
      </c>
      <c r="C1015" s="47">
        <v>6</v>
      </c>
      <c r="D1015" s="47">
        <v>1</v>
      </c>
      <c r="E1015" s="48">
        <v>3</v>
      </c>
      <c r="F1015" s="42">
        <v>4</v>
      </c>
      <c r="G1015" s="42">
        <v>1</v>
      </c>
      <c r="H1015" s="42"/>
      <c r="I1015" s="42"/>
      <c r="J1015" s="49" t="s">
        <v>829</v>
      </c>
      <c r="K1015" s="50">
        <v>0</v>
      </c>
      <c r="L1015" s="50">
        <v>0</v>
      </c>
      <c r="M1015" s="50">
        <v>0</v>
      </c>
      <c r="N1015" s="62">
        <v>0</v>
      </c>
      <c r="O1015" s="122">
        <v>0.03</v>
      </c>
      <c r="P1015" s="50">
        <v>0</v>
      </c>
      <c r="Q1015" s="62">
        <v>0</v>
      </c>
      <c r="R1015" s="101">
        <v>3.5000000000000003E-2</v>
      </c>
      <c r="S1015" s="50">
        <v>0</v>
      </c>
      <c r="T1015" s="62">
        <v>0</v>
      </c>
    </row>
    <row r="1016" spans="1:20" ht="15.75" x14ac:dyDescent="0.25">
      <c r="A1016" s="123" t="s">
        <v>195</v>
      </c>
      <c r="B1016" s="124">
        <v>1</v>
      </c>
      <c r="C1016" s="125">
        <v>6</v>
      </c>
      <c r="D1016" s="125">
        <v>1</v>
      </c>
      <c r="E1016" s="126">
        <v>4</v>
      </c>
      <c r="F1016" s="131"/>
      <c r="G1016" s="131"/>
      <c r="H1016" s="131"/>
      <c r="I1016" s="131"/>
      <c r="J1016" s="128" t="s">
        <v>830</v>
      </c>
      <c r="K1016" s="144">
        <v>0</v>
      </c>
      <c r="L1016" s="144">
        <v>0</v>
      </c>
      <c r="M1016" s="144">
        <v>0</v>
      </c>
      <c r="N1016" s="144">
        <v>0</v>
      </c>
      <c r="O1016" s="137"/>
      <c r="P1016" s="144">
        <v>0</v>
      </c>
      <c r="Q1016" s="144">
        <v>0</v>
      </c>
      <c r="R1016" s="137"/>
      <c r="S1016" s="144">
        <v>0</v>
      </c>
      <c r="T1016" s="144">
        <v>0</v>
      </c>
    </row>
    <row r="1017" spans="1:20" ht="15.75" x14ac:dyDescent="0.25">
      <c r="A1017" s="76">
        <v>1</v>
      </c>
      <c r="B1017" s="46">
        <v>1</v>
      </c>
      <c r="C1017" s="47">
        <v>6</v>
      </c>
      <c r="D1017" s="47">
        <v>1</v>
      </c>
      <c r="E1017" s="48">
        <v>4</v>
      </c>
      <c r="F1017" s="42">
        <v>1</v>
      </c>
      <c r="G1017" s="42"/>
      <c r="H1017" s="42"/>
      <c r="I1017" s="42"/>
      <c r="J1017" s="49" t="s">
        <v>830</v>
      </c>
      <c r="K1017" s="50">
        <v>0</v>
      </c>
      <c r="L1017" s="50">
        <v>0</v>
      </c>
      <c r="M1017" s="50">
        <v>0</v>
      </c>
      <c r="N1017" s="62">
        <v>0</v>
      </c>
      <c r="O1017" s="122">
        <v>0.03</v>
      </c>
      <c r="P1017" s="50">
        <v>0</v>
      </c>
      <c r="Q1017" s="62">
        <v>0</v>
      </c>
      <c r="R1017" s="101">
        <v>3.5000000000000003E-2</v>
      </c>
      <c r="S1017" s="50">
        <v>0</v>
      </c>
      <c r="T1017" s="62">
        <v>0</v>
      </c>
    </row>
    <row r="1018" spans="1:20" ht="15.75" x14ac:dyDescent="0.25">
      <c r="A1018" s="123" t="s">
        <v>256</v>
      </c>
      <c r="B1018" s="124">
        <v>1</v>
      </c>
      <c r="C1018" s="125">
        <v>6</v>
      </c>
      <c r="D1018" s="125">
        <v>1</v>
      </c>
      <c r="E1018" s="126">
        <v>5</v>
      </c>
      <c r="F1018" s="131"/>
      <c r="G1018" s="131"/>
      <c r="H1018" s="131"/>
      <c r="I1018" s="131"/>
      <c r="J1018" s="128" t="s">
        <v>831</v>
      </c>
      <c r="K1018" s="144">
        <v>0</v>
      </c>
      <c r="L1018" s="144">
        <v>0</v>
      </c>
      <c r="M1018" s="144">
        <v>0</v>
      </c>
      <c r="N1018" s="144">
        <v>0</v>
      </c>
      <c r="O1018" s="145">
        <v>0.03</v>
      </c>
      <c r="P1018" s="144">
        <v>0</v>
      </c>
      <c r="Q1018" s="144">
        <v>0</v>
      </c>
      <c r="R1018" s="134">
        <v>3.5000000000000003E-2</v>
      </c>
      <c r="S1018" s="144">
        <v>0</v>
      </c>
      <c r="T1018" s="144">
        <v>0</v>
      </c>
    </row>
    <row r="1019" spans="1:20" ht="15.75" x14ac:dyDescent="0.25">
      <c r="A1019" s="123" t="s">
        <v>268</v>
      </c>
      <c r="B1019" s="124">
        <v>1</v>
      </c>
      <c r="C1019" s="125">
        <v>6</v>
      </c>
      <c r="D1019" s="125">
        <v>1</v>
      </c>
      <c r="E1019" s="126">
        <v>6</v>
      </c>
      <c r="F1019" s="131"/>
      <c r="G1019" s="131"/>
      <c r="H1019" s="131"/>
      <c r="I1019" s="131"/>
      <c r="J1019" s="128" t="s">
        <v>832</v>
      </c>
      <c r="K1019" s="144">
        <v>0</v>
      </c>
      <c r="L1019" s="144">
        <v>0</v>
      </c>
      <c r="M1019" s="144">
        <v>0</v>
      </c>
      <c r="N1019" s="144">
        <v>0</v>
      </c>
      <c r="O1019" s="137"/>
      <c r="P1019" s="144">
        <v>0</v>
      </c>
      <c r="Q1019" s="144">
        <v>0</v>
      </c>
      <c r="R1019" s="137"/>
      <c r="S1019" s="144">
        <v>0</v>
      </c>
      <c r="T1019" s="144">
        <v>0</v>
      </c>
    </row>
    <row r="1020" spans="1:20" ht="15.75" x14ac:dyDescent="0.25">
      <c r="A1020" s="75">
        <v>1</v>
      </c>
      <c r="B1020" s="39">
        <v>1</v>
      </c>
      <c r="C1020" s="40">
        <v>6</v>
      </c>
      <c r="D1020" s="40">
        <v>1</v>
      </c>
      <c r="E1020" s="41">
        <v>6</v>
      </c>
      <c r="F1020" s="55">
        <v>1</v>
      </c>
      <c r="G1020" s="42"/>
      <c r="H1020" s="42"/>
      <c r="I1020" s="42"/>
      <c r="J1020" s="43" t="s">
        <v>833</v>
      </c>
      <c r="K1020" s="72">
        <v>0</v>
      </c>
      <c r="L1020" s="72">
        <v>0</v>
      </c>
      <c r="M1020" s="72">
        <v>0</v>
      </c>
      <c r="N1020" s="72">
        <v>0</v>
      </c>
      <c r="O1020" s="104"/>
      <c r="P1020" s="72">
        <v>0</v>
      </c>
      <c r="Q1020" s="72">
        <v>0</v>
      </c>
      <c r="R1020" s="104"/>
      <c r="S1020" s="72">
        <v>0</v>
      </c>
      <c r="T1020" s="72">
        <v>0</v>
      </c>
    </row>
    <row r="1021" spans="1:20" ht="15.75" x14ac:dyDescent="0.25">
      <c r="A1021" s="38"/>
      <c r="B1021" s="46">
        <v>1</v>
      </c>
      <c r="C1021" s="47">
        <v>6</v>
      </c>
      <c r="D1021" s="47">
        <v>1</v>
      </c>
      <c r="E1021" s="48">
        <v>6</v>
      </c>
      <c r="F1021" s="42">
        <v>1</v>
      </c>
      <c r="G1021" s="42">
        <v>1</v>
      </c>
      <c r="H1021" s="42"/>
      <c r="I1021" s="42"/>
      <c r="J1021" s="49" t="s">
        <v>834</v>
      </c>
      <c r="K1021" s="50">
        <v>0</v>
      </c>
      <c r="L1021" s="50">
        <v>0</v>
      </c>
      <c r="M1021" s="50">
        <v>0</v>
      </c>
      <c r="N1021" s="62">
        <v>0</v>
      </c>
      <c r="O1021" s="122">
        <v>0.03</v>
      </c>
      <c r="P1021" s="50">
        <v>0</v>
      </c>
      <c r="Q1021" s="62">
        <v>0</v>
      </c>
      <c r="R1021" s="101">
        <v>3.5000000000000003E-2</v>
      </c>
      <c r="S1021" s="50">
        <v>0</v>
      </c>
      <c r="T1021" s="62">
        <v>0</v>
      </c>
    </row>
    <row r="1022" spans="1:20" ht="15.75" x14ac:dyDescent="0.25">
      <c r="A1022" s="38"/>
      <c r="B1022" s="46">
        <v>1</v>
      </c>
      <c r="C1022" s="47">
        <v>6</v>
      </c>
      <c r="D1022" s="47">
        <v>1</v>
      </c>
      <c r="E1022" s="48">
        <v>6</v>
      </c>
      <c r="F1022" s="42">
        <v>1</v>
      </c>
      <c r="G1022" s="42">
        <v>2</v>
      </c>
      <c r="H1022" s="42"/>
      <c r="I1022" s="42"/>
      <c r="J1022" s="49" t="s">
        <v>835</v>
      </c>
      <c r="K1022" s="50">
        <v>0</v>
      </c>
      <c r="L1022" s="50">
        <v>0</v>
      </c>
      <c r="M1022" s="50">
        <v>0</v>
      </c>
      <c r="N1022" s="62">
        <v>0</v>
      </c>
      <c r="O1022" s="122">
        <v>0.03</v>
      </c>
      <c r="P1022" s="50">
        <v>0</v>
      </c>
      <c r="Q1022" s="62">
        <v>0</v>
      </c>
      <c r="R1022" s="101">
        <v>3.5000000000000003E-2</v>
      </c>
      <c r="S1022" s="50">
        <v>0</v>
      </c>
      <c r="T1022" s="62">
        <v>0</v>
      </c>
    </row>
    <row r="1023" spans="1:20" ht="15.75" x14ac:dyDescent="0.25">
      <c r="A1023" s="75">
        <v>2</v>
      </c>
      <c r="B1023" s="39">
        <v>1</v>
      </c>
      <c r="C1023" s="40">
        <v>6</v>
      </c>
      <c r="D1023" s="40">
        <v>1</v>
      </c>
      <c r="E1023" s="41">
        <v>6</v>
      </c>
      <c r="F1023" s="55">
        <v>2</v>
      </c>
      <c r="G1023" s="42"/>
      <c r="H1023" s="42"/>
      <c r="I1023" s="42"/>
      <c r="J1023" s="43" t="s">
        <v>836</v>
      </c>
      <c r="K1023" s="72">
        <v>0</v>
      </c>
      <c r="L1023" s="72">
        <v>0</v>
      </c>
      <c r="M1023" s="72">
        <v>0</v>
      </c>
      <c r="N1023" s="72">
        <v>0</v>
      </c>
      <c r="O1023" s="104"/>
      <c r="P1023" s="72">
        <v>0</v>
      </c>
      <c r="Q1023" s="72">
        <v>0</v>
      </c>
      <c r="R1023" s="104"/>
      <c r="S1023" s="72">
        <v>0</v>
      </c>
      <c r="T1023" s="72">
        <v>0</v>
      </c>
    </row>
    <row r="1024" spans="1:20" ht="15.75" x14ac:dyDescent="0.25">
      <c r="A1024" s="76" t="s">
        <v>678</v>
      </c>
      <c r="B1024" s="46">
        <v>1</v>
      </c>
      <c r="C1024" s="47">
        <v>6</v>
      </c>
      <c r="D1024" s="47">
        <v>1</v>
      </c>
      <c r="E1024" s="48">
        <v>6</v>
      </c>
      <c r="F1024" s="42">
        <v>2</v>
      </c>
      <c r="G1024" s="42">
        <v>1</v>
      </c>
      <c r="H1024" s="42"/>
      <c r="I1024" s="42"/>
      <c r="J1024" s="49" t="s">
        <v>683</v>
      </c>
      <c r="K1024" s="50">
        <v>0</v>
      </c>
      <c r="L1024" s="50">
        <v>0</v>
      </c>
      <c r="M1024" s="50">
        <v>0</v>
      </c>
      <c r="N1024" s="62">
        <v>0</v>
      </c>
      <c r="O1024" s="122">
        <v>0.03</v>
      </c>
      <c r="P1024" s="50">
        <v>0</v>
      </c>
      <c r="Q1024" s="62">
        <v>0</v>
      </c>
      <c r="R1024" s="101">
        <v>3.5000000000000003E-2</v>
      </c>
      <c r="S1024" s="50">
        <v>0</v>
      </c>
      <c r="T1024" s="62">
        <v>0</v>
      </c>
    </row>
    <row r="1025" spans="1:20" ht="15.75" x14ac:dyDescent="0.25">
      <c r="A1025" s="76" t="s">
        <v>759</v>
      </c>
      <c r="B1025" s="46">
        <v>1</v>
      </c>
      <c r="C1025" s="47">
        <v>6</v>
      </c>
      <c r="D1025" s="47">
        <v>1</v>
      </c>
      <c r="E1025" s="48">
        <v>6</v>
      </c>
      <c r="F1025" s="42">
        <v>2</v>
      </c>
      <c r="G1025" s="42">
        <v>2</v>
      </c>
      <c r="H1025" s="42"/>
      <c r="I1025" s="42"/>
      <c r="J1025" s="49" t="s">
        <v>837</v>
      </c>
      <c r="K1025" s="50">
        <v>0</v>
      </c>
      <c r="L1025" s="50">
        <v>0</v>
      </c>
      <c r="M1025" s="50">
        <v>0</v>
      </c>
      <c r="N1025" s="62">
        <v>0</v>
      </c>
      <c r="O1025" s="122">
        <v>0.03</v>
      </c>
      <c r="P1025" s="50">
        <v>0</v>
      </c>
      <c r="Q1025" s="62">
        <v>0</v>
      </c>
      <c r="R1025" s="101">
        <v>3.5000000000000003E-2</v>
      </c>
      <c r="S1025" s="50">
        <v>0</v>
      </c>
      <c r="T1025" s="62">
        <v>0</v>
      </c>
    </row>
    <row r="1026" spans="1:20" ht="15.75" x14ac:dyDescent="0.25">
      <c r="A1026" s="123" t="s">
        <v>301</v>
      </c>
      <c r="B1026" s="124">
        <v>1</v>
      </c>
      <c r="C1026" s="125">
        <v>6</v>
      </c>
      <c r="D1026" s="125">
        <v>1</v>
      </c>
      <c r="E1026" s="126">
        <v>7</v>
      </c>
      <c r="F1026" s="131"/>
      <c r="G1026" s="131"/>
      <c r="H1026" s="131"/>
      <c r="I1026" s="131"/>
      <c r="J1026" s="128" t="s">
        <v>838</v>
      </c>
      <c r="K1026" s="144">
        <v>0</v>
      </c>
      <c r="L1026" s="144">
        <v>0</v>
      </c>
      <c r="M1026" s="144">
        <v>0</v>
      </c>
      <c r="N1026" s="144">
        <v>0</v>
      </c>
      <c r="O1026" s="137"/>
      <c r="P1026" s="144">
        <v>0</v>
      </c>
      <c r="Q1026" s="144">
        <v>0</v>
      </c>
      <c r="R1026" s="137"/>
      <c r="S1026" s="144">
        <v>0</v>
      </c>
      <c r="T1026" s="144">
        <v>0</v>
      </c>
    </row>
    <row r="1027" spans="1:20" ht="15.75" x14ac:dyDescent="0.25">
      <c r="A1027" s="76">
        <v>1</v>
      </c>
      <c r="B1027" s="46">
        <v>1</v>
      </c>
      <c r="C1027" s="47">
        <v>6</v>
      </c>
      <c r="D1027" s="47">
        <v>1</v>
      </c>
      <c r="E1027" s="48">
        <v>7</v>
      </c>
      <c r="F1027" s="42">
        <v>1</v>
      </c>
      <c r="G1027" s="42"/>
      <c r="H1027" s="42"/>
      <c r="I1027" s="42"/>
      <c r="J1027" s="49" t="s">
        <v>839</v>
      </c>
      <c r="K1027" s="50">
        <v>0</v>
      </c>
      <c r="L1027" s="50">
        <v>0</v>
      </c>
      <c r="M1027" s="50">
        <v>0</v>
      </c>
      <c r="N1027" s="62">
        <v>0</v>
      </c>
      <c r="O1027" s="122">
        <v>0.03</v>
      </c>
      <c r="P1027" s="50">
        <v>0</v>
      </c>
      <c r="Q1027" s="62">
        <v>0</v>
      </c>
      <c r="R1027" s="101">
        <v>3.5000000000000003E-2</v>
      </c>
      <c r="S1027" s="50">
        <v>0</v>
      </c>
      <c r="T1027" s="62">
        <v>0</v>
      </c>
    </row>
    <row r="1028" spans="1:20" ht="15.75" x14ac:dyDescent="0.25">
      <c r="A1028" s="123" t="s">
        <v>440</v>
      </c>
      <c r="B1028" s="124">
        <v>1</v>
      </c>
      <c r="C1028" s="125">
        <v>6</v>
      </c>
      <c r="D1028" s="125">
        <v>1</v>
      </c>
      <c r="E1028" s="126">
        <v>8</v>
      </c>
      <c r="F1028" s="131"/>
      <c r="G1028" s="131"/>
      <c r="H1028" s="131"/>
      <c r="I1028" s="131"/>
      <c r="J1028" s="128" t="s">
        <v>55</v>
      </c>
      <c r="K1028" s="144">
        <v>0</v>
      </c>
      <c r="L1028" s="144">
        <v>0</v>
      </c>
      <c r="M1028" s="144">
        <v>0</v>
      </c>
      <c r="N1028" s="144">
        <v>0</v>
      </c>
      <c r="O1028" s="137"/>
      <c r="P1028" s="144">
        <v>0</v>
      </c>
      <c r="Q1028" s="144">
        <v>0</v>
      </c>
      <c r="R1028" s="137"/>
      <c r="S1028" s="144">
        <v>0</v>
      </c>
      <c r="T1028" s="144">
        <v>0</v>
      </c>
    </row>
    <row r="1029" spans="1:20" ht="15.75" x14ac:dyDescent="0.25">
      <c r="A1029" s="76"/>
      <c r="B1029" s="46">
        <v>1</v>
      </c>
      <c r="C1029" s="47">
        <v>6</v>
      </c>
      <c r="D1029" s="47">
        <v>1</v>
      </c>
      <c r="E1029" s="48">
        <v>8</v>
      </c>
      <c r="F1029" s="42">
        <v>1</v>
      </c>
      <c r="G1029" s="42"/>
      <c r="H1029" s="42"/>
      <c r="I1029" s="42"/>
      <c r="J1029" s="49" t="s">
        <v>840</v>
      </c>
      <c r="K1029" s="50">
        <v>0</v>
      </c>
      <c r="L1029" s="50">
        <v>0</v>
      </c>
      <c r="M1029" s="50">
        <v>0</v>
      </c>
      <c r="N1029" s="62">
        <v>0</v>
      </c>
      <c r="O1029" s="122">
        <v>0.03</v>
      </c>
      <c r="P1029" s="50">
        <v>0</v>
      </c>
      <c r="Q1029" s="62">
        <v>0</v>
      </c>
      <c r="R1029" s="101">
        <v>3.5000000000000003E-2</v>
      </c>
      <c r="S1029" s="50">
        <v>0</v>
      </c>
      <c r="T1029" s="62">
        <v>0</v>
      </c>
    </row>
    <row r="1030" spans="1:20" ht="15.75" x14ac:dyDescent="0.25">
      <c r="A1030" s="76"/>
      <c r="B1030" s="46">
        <v>1</v>
      </c>
      <c r="C1030" s="47">
        <v>6</v>
      </c>
      <c r="D1030" s="47">
        <v>1</v>
      </c>
      <c r="E1030" s="48">
        <v>8</v>
      </c>
      <c r="F1030" s="42">
        <v>1</v>
      </c>
      <c r="G1030" s="42">
        <v>1</v>
      </c>
      <c r="H1030" s="42"/>
      <c r="I1030" s="42"/>
      <c r="J1030" s="49" t="s">
        <v>56</v>
      </c>
      <c r="K1030" s="50">
        <v>0</v>
      </c>
      <c r="L1030" s="50">
        <v>0</v>
      </c>
      <c r="M1030" s="50">
        <v>0</v>
      </c>
      <c r="N1030" s="62">
        <v>0</v>
      </c>
      <c r="O1030" s="122">
        <v>0.03</v>
      </c>
      <c r="P1030" s="50">
        <v>0</v>
      </c>
      <c r="Q1030" s="62">
        <v>0</v>
      </c>
      <c r="R1030" s="101">
        <v>3.5000000000000003E-2</v>
      </c>
      <c r="S1030" s="50">
        <v>0</v>
      </c>
      <c r="T1030" s="62">
        <v>0</v>
      </c>
    </row>
    <row r="1031" spans="1:20" ht="15.75" x14ac:dyDescent="0.25">
      <c r="A1031" s="76"/>
      <c r="B1031" s="46">
        <v>1</v>
      </c>
      <c r="C1031" s="47">
        <v>6</v>
      </c>
      <c r="D1031" s="47">
        <v>1</v>
      </c>
      <c r="E1031" s="48">
        <v>8</v>
      </c>
      <c r="F1031" s="42">
        <v>1</v>
      </c>
      <c r="G1031" s="42">
        <v>2</v>
      </c>
      <c r="H1031" s="42"/>
      <c r="I1031" s="42"/>
      <c r="J1031" s="49" t="s">
        <v>58</v>
      </c>
      <c r="K1031" s="50">
        <v>0</v>
      </c>
      <c r="L1031" s="50">
        <v>0</v>
      </c>
      <c r="M1031" s="50">
        <v>0</v>
      </c>
      <c r="N1031" s="62">
        <v>0</v>
      </c>
      <c r="O1031" s="122">
        <v>0.03</v>
      </c>
      <c r="P1031" s="50">
        <v>0</v>
      </c>
      <c r="Q1031" s="62">
        <v>0</v>
      </c>
      <c r="R1031" s="101">
        <v>3.5000000000000003E-2</v>
      </c>
      <c r="S1031" s="50">
        <v>0</v>
      </c>
      <c r="T1031" s="62">
        <v>0</v>
      </c>
    </row>
    <row r="1032" spans="1:20" ht="15.75" x14ac:dyDescent="0.25">
      <c r="A1032" s="76"/>
      <c r="B1032" s="46">
        <v>1</v>
      </c>
      <c r="C1032" s="47">
        <v>6</v>
      </c>
      <c r="D1032" s="47">
        <v>1</v>
      </c>
      <c r="E1032" s="48">
        <v>8</v>
      </c>
      <c r="F1032" s="42">
        <v>1</v>
      </c>
      <c r="G1032" s="42">
        <v>3</v>
      </c>
      <c r="H1032" s="42"/>
      <c r="I1032" s="42"/>
      <c r="J1032" s="49" t="s">
        <v>60</v>
      </c>
      <c r="K1032" s="50">
        <v>0</v>
      </c>
      <c r="L1032" s="50">
        <v>0</v>
      </c>
      <c r="M1032" s="50">
        <v>0</v>
      </c>
      <c r="N1032" s="62">
        <v>0</v>
      </c>
      <c r="O1032" s="122">
        <v>0.03</v>
      </c>
      <c r="P1032" s="50">
        <v>0</v>
      </c>
      <c r="Q1032" s="62">
        <v>0</v>
      </c>
      <c r="R1032" s="101">
        <v>3.5000000000000003E-2</v>
      </c>
      <c r="S1032" s="50">
        <v>0</v>
      </c>
      <c r="T1032" s="62">
        <v>0</v>
      </c>
    </row>
    <row r="1033" spans="1:20" ht="15.75" x14ac:dyDescent="0.25">
      <c r="A1033" s="123" t="s">
        <v>841</v>
      </c>
      <c r="B1033" s="124">
        <v>1</v>
      </c>
      <c r="C1033" s="125">
        <v>6</v>
      </c>
      <c r="D1033" s="125">
        <v>1</v>
      </c>
      <c r="E1033" s="126">
        <v>9</v>
      </c>
      <c r="F1033" s="131"/>
      <c r="G1033" s="131"/>
      <c r="H1033" s="131"/>
      <c r="I1033" s="131"/>
      <c r="J1033" s="128" t="s">
        <v>842</v>
      </c>
      <c r="K1033" s="144">
        <v>0</v>
      </c>
      <c r="L1033" s="144">
        <v>0</v>
      </c>
      <c r="M1033" s="144">
        <v>0</v>
      </c>
      <c r="N1033" s="144">
        <v>0</v>
      </c>
      <c r="O1033" s="137"/>
      <c r="P1033" s="144">
        <v>0</v>
      </c>
      <c r="Q1033" s="144">
        <v>0</v>
      </c>
      <c r="R1033" s="137"/>
      <c r="S1033" s="144">
        <v>0</v>
      </c>
      <c r="T1033" s="144">
        <v>0</v>
      </c>
    </row>
    <row r="1034" spans="1:20" ht="15.75" x14ac:dyDescent="0.25">
      <c r="A1034" s="75">
        <v>1</v>
      </c>
      <c r="B1034" s="39">
        <v>1</v>
      </c>
      <c r="C1034" s="40">
        <v>6</v>
      </c>
      <c r="D1034" s="40">
        <v>1</v>
      </c>
      <c r="E1034" s="41">
        <v>9</v>
      </c>
      <c r="F1034" s="55">
        <v>1</v>
      </c>
      <c r="G1034" s="42"/>
      <c r="H1034" s="42"/>
      <c r="I1034" s="42"/>
      <c r="J1034" s="43" t="s">
        <v>843</v>
      </c>
      <c r="K1034" s="72">
        <v>0</v>
      </c>
      <c r="L1034" s="72">
        <v>0</v>
      </c>
      <c r="M1034" s="72">
        <v>0</v>
      </c>
      <c r="N1034" s="72">
        <v>0</v>
      </c>
      <c r="O1034" s="104"/>
      <c r="P1034" s="72">
        <v>0</v>
      </c>
      <c r="Q1034" s="72">
        <v>0</v>
      </c>
      <c r="R1034" s="104"/>
      <c r="S1034" s="72">
        <v>0</v>
      </c>
      <c r="T1034" s="72">
        <v>0</v>
      </c>
    </row>
    <row r="1035" spans="1:20" ht="15.75" x14ac:dyDescent="0.25">
      <c r="A1035" s="85"/>
      <c r="B1035" s="46">
        <v>1</v>
      </c>
      <c r="C1035" s="47">
        <v>6</v>
      </c>
      <c r="D1035" s="47">
        <v>1</v>
      </c>
      <c r="E1035" s="48">
        <v>9</v>
      </c>
      <c r="F1035" s="42">
        <v>1</v>
      </c>
      <c r="G1035" s="42">
        <v>1</v>
      </c>
      <c r="H1035" s="42"/>
      <c r="I1035" s="42"/>
      <c r="J1035" s="49" t="s">
        <v>844</v>
      </c>
      <c r="K1035" s="50">
        <v>0</v>
      </c>
      <c r="L1035" s="50">
        <v>0</v>
      </c>
      <c r="M1035" s="50">
        <v>0</v>
      </c>
      <c r="N1035" s="62">
        <v>0</v>
      </c>
      <c r="O1035" s="122">
        <v>0.03</v>
      </c>
      <c r="P1035" s="50">
        <v>0</v>
      </c>
      <c r="Q1035" s="62">
        <v>0</v>
      </c>
      <c r="R1035" s="101">
        <v>3.5000000000000003E-2</v>
      </c>
      <c r="S1035" s="50">
        <v>0</v>
      </c>
      <c r="T1035" s="62">
        <v>0</v>
      </c>
    </row>
    <row r="1036" spans="1:20" ht="15.75" x14ac:dyDescent="0.25">
      <c r="A1036" s="85"/>
      <c r="B1036" s="46">
        <v>1</v>
      </c>
      <c r="C1036" s="47">
        <v>6</v>
      </c>
      <c r="D1036" s="47">
        <v>1</v>
      </c>
      <c r="E1036" s="48">
        <v>9</v>
      </c>
      <c r="F1036" s="42">
        <v>1</v>
      </c>
      <c r="G1036" s="42">
        <v>2</v>
      </c>
      <c r="H1036" s="42"/>
      <c r="I1036" s="42"/>
      <c r="J1036" s="49" t="s">
        <v>845</v>
      </c>
      <c r="K1036" s="50">
        <v>0</v>
      </c>
      <c r="L1036" s="50">
        <v>0</v>
      </c>
      <c r="M1036" s="50">
        <v>0</v>
      </c>
      <c r="N1036" s="62">
        <v>0</v>
      </c>
      <c r="O1036" s="122">
        <v>0.03</v>
      </c>
      <c r="P1036" s="50">
        <v>0</v>
      </c>
      <c r="Q1036" s="62">
        <v>0</v>
      </c>
      <c r="R1036" s="101">
        <v>3.5000000000000003E-2</v>
      </c>
      <c r="S1036" s="50">
        <v>0</v>
      </c>
      <c r="T1036" s="62">
        <v>0</v>
      </c>
    </row>
    <row r="1037" spans="1:20" ht="15.75" x14ac:dyDescent="0.25">
      <c r="A1037" s="85"/>
      <c r="B1037" s="46">
        <v>1</v>
      </c>
      <c r="C1037" s="47">
        <v>6</v>
      </c>
      <c r="D1037" s="47">
        <v>1</v>
      </c>
      <c r="E1037" s="48">
        <v>9</v>
      </c>
      <c r="F1037" s="42">
        <v>1</v>
      </c>
      <c r="G1037" s="42">
        <v>3</v>
      </c>
      <c r="H1037" s="42"/>
      <c r="I1037" s="42"/>
      <c r="J1037" s="49" t="s">
        <v>846</v>
      </c>
      <c r="K1037" s="50">
        <v>0</v>
      </c>
      <c r="L1037" s="50">
        <v>0</v>
      </c>
      <c r="M1037" s="50">
        <v>0</v>
      </c>
      <c r="N1037" s="62">
        <v>0</v>
      </c>
      <c r="O1037" s="122">
        <v>0.03</v>
      </c>
      <c r="P1037" s="50">
        <v>0</v>
      </c>
      <c r="Q1037" s="62">
        <v>0</v>
      </c>
      <c r="R1037" s="101">
        <v>3.5000000000000003E-2</v>
      </c>
      <c r="S1037" s="50">
        <v>0</v>
      </c>
      <c r="T1037" s="62">
        <v>0</v>
      </c>
    </row>
    <row r="1038" spans="1:20" ht="15.75" x14ac:dyDescent="0.25">
      <c r="A1038" s="170"/>
      <c r="B1038" s="124">
        <v>1</v>
      </c>
      <c r="C1038" s="125">
        <v>6</v>
      </c>
      <c r="D1038" s="125">
        <v>1</v>
      </c>
      <c r="E1038" s="126">
        <v>13</v>
      </c>
      <c r="F1038" s="127"/>
      <c r="G1038" s="131"/>
      <c r="H1038" s="131"/>
      <c r="I1038" s="131"/>
      <c r="J1038" s="128" t="s">
        <v>847</v>
      </c>
      <c r="K1038" s="144">
        <v>0</v>
      </c>
      <c r="L1038" s="144">
        <v>0</v>
      </c>
      <c r="M1038" s="144">
        <v>0</v>
      </c>
      <c r="N1038" s="144">
        <v>0</v>
      </c>
      <c r="O1038" s="137"/>
      <c r="P1038" s="144">
        <v>0</v>
      </c>
      <c r="Q1038" s="144">
        <v>0</v>
      </c>
      <c r="R1038" s="137"/>
      <c r="S1038" s="144">
        <v>0</v>
      </c>
      <c r="T1038" s="144">
        <v>0</v>
      </c>
    </row>
    <row r="1039" spans="1:20" ht="15.75" x14ac:dyDescent="0.25">
      <c r="A1039" s="85"/>
      <c r="B1039" s="39">
        <v>1</v>
      </c>
      <c r="C1039" s="40">
        <v>6</v>
      </c>
      <c r="D1039" s="40">
        <v>1</v>
      </c>
      <c r="E1039" s="41">
        <v>13</v>
      </c>
      <c r="F1039" s="55">
        <v>9</v>
      </c>
      <c r="G1039" s="42"/>
      <c r="H1039" s="42"/>
      <c r="I1039" s="42"/>
      <c r="J1039" s="43" t="s">
        <v>848</v>
      </c>
      <c r="K1039" s="86">
        <v>0</v>
      </c>
      <c r="L1039" s="86">
        <v>0</v>
      </c>
      <c r="M1039" s="86">
        <v>0</v>
      </c>
      <c r="N1039" s="86">
        <v>0</v>
      </c>
      <c r="O1039" s="106"/>
      <c r="P1039" s="86">
        <v>0</v>
      </c>
      <c r="Q1039" s="86">
        <v>0</v>
      </c>
      <c r="R1039" s="106"/>
      <c r="S1039" s="86">
        <v>0</v>
      </c>
      <c r="T1039" s="86">
        <v>0</v>
      </c>
    </row>
    <row r="1040" spans="1:20" ht="15.75" x14ac:dyDescent="0.25">
      <c r="A1040" s="85"/>
      <c r="B1040" s="46">
        <v>1</v>
      </c>
      <c r="C1040" s="47">
        <v>6</v>
      </c>
      <c r="D1040" s="47">
        <v>1</v>
      </c>
      <c r="E1040" s="48">
        <v>13</v>
      </c>
      <c r="F1040" s="42">
        <v>9</v>
      </c>
      <c r="G1040" s="42">
        <v>1</v>
      </c>
      <c r="H1040" s="42"/>
      <c r="I1040" s="42"/>
      <c r="J1040" s="49" t="s">
        <v>848</v>
      </c>
      <c r="K1040" s="50">
        <v>0</v>
      </c>
      <c r="L1040" s="50">
        <v>0</v>
      </c>
      <c r="M1040" s="50">
        <v>0</v>
      </c>
      <c r="N1040" s="62">
        <v>0</v>
      </c>
      <c r="O1040" s="122">
        <v>0.03</v>
      </c>
      <c r="P1040" s="50">
        <v>0</v>
      </c>
      <c r="Q1040" s="50">
        <v>0</v>
      </c>
      <c r="R1040" s="101">
        <v>3.5000000000000003E-2</v>
      </c>
      <c r="S1040" s="50">
        <v>0</v>
      </c>
      <c r="T1040" s="50">
        <v>0</v>
      </c>
    </row>
    <row r="1041" spans="1:20" ht="15.75" x14ac:dyDescent="0.25">
      <c r="A1041" s="170"/>
      <c r="B1041" s="124">
        <v>1</v>
      </c>
      <c r="C1041" s="125">
        <v>6</v>
      </c>
      <c r="D1041" s="125">
        <v>1</v>
      </c>
      <c r="E1041" s="126">
        <v>14</v>
      </c>
      <c r="F1041" s="131"/>
      <c r="G1041" s="131"/>
      <c r="H1041" s="131"/>
      <c r="I1041" s="131"/>
      <c r="J1041" s="128" t="s">
        <v>849</v>
      </c>
      <c r="K1041" s="144">
        <v>0</v>
      </c>
      <c r="L1041" s="144">
        <v>0</v>
      </c>
      <c r="M1041" s="144">
        <v>0</v>
      </c>
      <c r="N1041" s="144">
        <v>0</v>
      </c>
      <c r="O1041" s="145">
        <v>0.03</v>
      </c>
      <c r="P1041" s="129">
        <v>0</v>
      </c>
      <c r="Q1041" s="144">
        <v>0</v>
      </c>
      <c r="R1041" s="134">
        <v>3.5000000000000003E-2</v>
      </c>
      <c r="S1041" s="129">
        <v>0</v>
      </c>
      <c r="T1041" s="144">
        <v>0</v>
      </c>
    </row>
    <row r="1042" spans="1:20" ht="15.75" x14ac:dyDescent="0.25">
      <c r="A1042" s="170"/>
      <c r="B1042" s="124">
        <v>1</v>
      </c>
      <c r="C1042" s="125">
        <v>6</v>
      </c>
      <c r="D1042" s="125">
        <v>1</v>
      </c>
      <c r="E1042" s="126">
        <v>15</v>
      </c>
      <c r="F1042" s="131"/>
      <c r="G1042" s="131"/>
      <c r="H1042" s="131"/>
      <c r="I1042" s="131"/>
      <c r="J1042" s="128" t="s">
        <v>850</v>
      </c>
      <c r="K1042" s="144">
        <v>0</v>
      </c>
      <c r="L1042" s="144">
        <v>0</v>
      </c>
      <c r="M1042" s="144">
        <v>0</v>
      </c>
      <c r="N1042" s="144">
        <v>0</v>
      </c>
      <c r="O1042" s="137"/>
      <c r="P1042" s="129">
        <v>0</v>
      </c>
      <c r="Q1042" s="129">
        <v>0</v>
      </c>
      <c r="R1042" s="137"/>
      <c r="S1042" s="129">
        <v>0</v>
      </c>
      <c r="T1042" s="129">
        <v>0</v>
      </c>
    </row>
    <row r="1043" spans="1:20" ht="15.75" x14ac:dyDescent="0.25">
      <c r="A1043" s="85"/>
      <c r="B1043" s="46">
        <v>1</v>
      </c>
      <c r="C1043" s="47">
        <v>6</v>
      </c>
      <c r="D1043" s="47">
        <v>1</v>
      </c>
      <c r="E1043" s="48">
        <v>15</v>
      </c>
      <c r="F1043" s="42">
        <v>1</v>
      </c>
      <c r="G1043" s="42"/>
      <c r="H1043" s="42"/>
      <c r="I1043" s="42"/>
      <c r="J1043" s="49" t="s">
        <v>851</v>
      </c>
      <c r="K1043" s="50">
        <v>0</v>
      </c>
      <c r="L1043" s="50">
        <v>0</v>
      </c>
      <c r="M1043" s="50">
        <v>0</v>
      </c>
      <c r="N1043" s="62">
        <v>0</v>
      </c>
      <c r="O1043" s="122">
        <v>0.03</v>
      </c>
      <c r="P1043" s="50">
        <v>0</v>
      </c>
      <c r="Q1043" s="62">
        <v>0</v>
      </c>
      <c r="R1043" s="101">
        <v>3.5000000000000003E-2</v>
      </c>
      <c r="S1043" s="50">
        <v>0</v>
      </c>
      <c r="T1043" s="62">
        <v>0</v>
      </c>
    </row>
    <row r="1044" spans="1:20" ht="15.75" x14ac:dyDescent="0.25">
      <c r="A1044" s="51">
        <v>2</v>
      </c>
      <c r="B1044" s="32">
        <v>1</v>
      </c>
      <c r="C1044" s="33">
        <v>6</v>
      </c>
      <c r="D1044" s="33">
        <v>2</v>
      </c>
      <c r="E1044" s="34"/>
      <c r="F1044" s="35"/>
      <c r="G1044" s="35"/>
      <c r="H1044" s="35"/>
      <c r="I1044" s="35"/>
      <c r="J1044" s="67" t="s">
        <v>1106</v>
      </c>
      <c r="K1044" s="66">
        <v>0</v>
      </c>
      <c r="L1044" s="66">
        <v>0</v>
      </c>
      <c r="M1044" s="66">
        <v>0</v>
      </c>
      <c r="N1044" s="66">
        <v>0</v>
      </c>
      <c r="O1044" s="102"/>
      <c r="P1044" s="66">
        <v>0</v>
      </c>
      <c r="Q1044" s="66">
        <v>0</v>
      </c>
      <c r="R1044" s="102"/>
      <c r="S1044" s="66">
        <v>0</v>
      </c>
      <c r="T1044" s="66">
        <v>0</v>
      </c>
    </row>
    <row r="1045" spans="1:20" ht="15.75" x14ac:dyDescent="0.25">
      <c r="A1045" s="38" t="s">
        <v>10</v>
      </c>
      <c r="B1045" s="39">
        <v>1</v>
      </c>
      <c r="C1045" s="40">
        <v>6</v>
      </c>
      <c r="D1045" s="40">
        <v>2</v>
      </c>
      <c r="E1045" s="41">
        <v>1</v>
      </c>
      <c r="F1045" s="42"/>
      <c r="G1045" s="42"/>
      <c r="H1045" s="42"/>
      <c r="I1045" s="42"/>
      <c r="J1045" s="43" t="s">
        <v>824</v>
      </c>
      <c r="K1045" s="72">
        <v>0</v>
      </c>
      <c r="L1045" s="72">
        <v>0</v>
      </c>
      <c r="M1045" s="72">
        <v>0</v>
      </c>
      <c r="N1045" s="72">
        <v>0</v>
      </c>
      <c r="O1045" s="104"/>
      <c r="P1045" s="72">
        <v>0</v>
      </c>
      <c r="Q1045" s="72">
        <v>0</v>
      </c>
      <c r="R1045" s="104"/>
      <c r="S1045" s="72">
        <v>0</v>
      </c>
      <c r="T1045" s="72">
        <v>0</v>
      </c>
    </row>
    <row r="1046" spans="1:20" ht="15.75" x14ac:dyDescent="0.25">
      <c r="A1046" s="45">
        <v>1</v>
      </c>
      <c r="B1046" s="46">
        <v>1</v>
      </c>
      <c r="C1046" s="47">
        <v>6</v>
      </c>
      <c r="D1046" s="47">
        <v>2</v>
      </c>
      <c r="E1046" s="48">
        <v>1</v>
      </c>
      <c r="F1046" s="42">
        <v>1</v>
      </c>
      <c r="G1046" s="42"/>
      <c r="H1046" s="42"/>
      <c r="I1046" s="42"/>
      <c r="J1046" s="49" t="s">
        <v>825</v>
      </c>
      <c r="K1046" s="50">
        <v>0</v>
      </c>
      <c r="L1046" s="50">
        <v>0</v>
      </c>
      <c r="M1046" s="50">
        <v>0</v>
      </c>
      <c r="N1046" s="62">
        <v>0</v>
      </c>
      <c r="O1046" s="122">
        <v>0.03</v>
      </c>
      <c r="P1046" s="50">
        <v>0</v>
      </c>
      <c r="Q1046" s="62">
        <v>0</v>
      </c>
      <c r="R1046" s="101">
        <v>3.5000000000000003E-2</v>
      </c>
      <c r="S1046" s="50">
        <v>0</v>
      </c>
      <c r="T1046" s="62">
        <v>0</v>
      </c>
    </row>
    <row r="1047" spans="1:20" ht="15.75" x14ac:dyDescent="0.25">
      <c r="A1047" s="38" t="s">
        <v>22</v>
      </c>
      <c r="B1047" s="39">
        <v>1</v>
      </c>
      <c r="C1047" s="40">
        <v>6</v>
      </c>
      <c r="D1047" s="40">
        <v>2</v>
      </c>
      <c r="E1047" s="41">
        <v>2</v>
      </c>
      <c r="F1047" s="42"/>
      <c r="G1047" s="42"/>
      <c r="H1047" s="42"/>
      <c r="I1047" s="42"/>
      <c r="J1047" s="43" t="s">
        <v>826</v>
      </c>
      <c r="K1047" s="72">
        <v>0</v>
      </c>
      <c r="L1047" s="72">
        <v>0</v>
      </c>
      <c r="M1047" s="72">
        <v>0</v>
      </c>
      <c r="N1047" s="72">
        <v>0</v>
      </c>
      <c r="O1047" s="104"/>
      <c r="P1047" s="72">
        <v>0</v>
      </c>
      <c r="Q1047" s="72">
        <v>0</v>
      </c>
      <c r="R1047" s="104"/>
      <c r="S1047" s="72">
        <v>0</v>
      </c>
      <c r="T1047" s="72">
        <v>0</v>
      </c>
    </row>
    <row r="1048" spans="1:20" ht="15.75" x14ac:dyDescent="0.25">
      <c r="A1048" s="45">
        <v>1</v>
      </c>
      <c r="B1048" s="46">
        <v>1</v>
      </c>
      <c r="C1048" s="47">
        <v>6</v>
      </c>
      <c r="D1048" s="47">
        <v>2</v>
      </c>
      <c r="E1048" s="48">
        <v>2</v>
      </c>
      <c r="F1048" s="42">
        <v>1</v>
      </c>
      <c r="G1048" s="42"/>
      <c r="H1048" s="42"/>
      <c r="I1048" s="42"/>
      <c r="J1048" s="49" t="s">
        <v>827</v>
      </c>
      <c r="K1048" s="50">
        <v>0</v>
      </c>
      <c r="L1048" s="50">
        <v>0</v>
      </c>
      <c r="M1048" s="50">
        <v>0</v>
      </c>
      <c r="N1048" s="62">
        <v>0</v>
      </c>
      <c r="O1048" s="122">
        <v>0.03</v>
      </c>
      <c r="P1048" s="50">
        <v>0</v>
      </c>
      <c r="Q1048" s="62">
        <v>0</v>
      </c>
      <c r="R1048" s="101">
        <v>3.5000000000000003E-2</v>
      </c>
      <c r="S1048" s="50">
        <v>0</v>
      </c>
      <c r="T1048" s="62">
        <v>0</v>
      </c>
    </row>
    <row r="1049" spans="1:20" ht="15.75" x14ac:dyDescent="0.25">
      <c r="A1049" s="51">
        <v>2</v>
      </c>
      <c r="B1049" s="32">
        <v>1</v>
      </c>
      <c r="C1049" s="33">
        <v>6</v>
      </c>
      <c r="D1049" s="33">
        <v>3</v>
      </c>
      <c r="E1049" s="34"/>
      <c r="F1049" s="35"/>
      <c r="G1049" s="35"/>
      <c r="H1049" s="35"/>
      <c r="I1049" s="35"/>
      <c r="J1049" s="67" t="s">
        <v>840</v>
      </c>
      <c r="K1049" s="66">
        <v>0</v>
      </c>
      <c r="L1049" s="66">
        <v>0</v>
      </c>
      <c r="M1049" s="66">
        <v>0</v>
      </c>
      <c r="N1049" s="66">
        <v>0</v>
      </c>
      <c r="O1049" s="102"/>
      <c r="P1049" s="66">
        <v>0</v>
      </c>
      <c r="Q1049" s="66">
        <v>0</v>
      </c>
      <c r="R1049" s="102"/>
      <c r="S1049" s="66">
        <v>0</v>
      </c>
      <c r="T1049" s="66">
        <v>0</v>
      </c>
    </row>
    <row r="1050" spans="1:20" ht="45" customHeight="1" x14ac:dyDescent="0.25">
      <c r="A1050" s="80">
        <v>9</v>
      </c>
      <c r="B1050" s="81">
        <v>1</v>
      </c>
      <c r="C1050" s="82">
        <v>6</v>
      </c>
      <c r="D1050" s="82">
        <v>9</v>
      </c>
      <c r="E1050" s="52"/>
      <c r="F1050" s="35"/>
      <c r="G1050" s="35"/>
      <c r="H1050" s="35"/>
      <c r="I1050" s="35"/>
      <c r="J1050" s="69" t="s">
        <v>852</v>
      </c>
      <c r="K1050" s="66">
        <v>0</v>
      </c>
      <c r="L1050" s="66">
        <v>0</v>
      </c>
      <c r="M1050" s="66">
        <v>0</v>
      </c>
      <c r="N1050" s="66">
        <v>0</v>
      </c>
      <c r="O1050" s="102"/>
      <c r="P1050" s="66">
        <v>0</v>
      </c>
      <c r="Q1050" s="66">
        <v>0</v>
      </c>
      <c r="R1050" s="102"/>
      <c r="S1050" s="66">
        <v>0</v>
      </c>
      <c r="T1050" s="66">
        <v>0</v>
      </c>
    </row>
    <row r="1051" spans="1:20" ht="15.75" x14ac:dyDescent="0.25">
      <c r="A1051" s="123" t="s">
        <v>10</v>
      </c>
      <c r="B1051" s="138">
        <v>1</v>
      </c>
      <c r="C1051" s="139">
        <v>6</v>
      </c>
      <c r="D1051" s="139">
        <v>9</v>
      </c>
      <c r="E1051" s="140">
        <v>1</v>
      </c>
      <c r="F1051" s="131"/>
      <c r="G1051" s="131"/>
      <c r="H1051" s="131"/>
      <c r="I1051" s="131"/>
      <c r="J1051" s="128" t="s">
        <v>853</v>
      </c>
      <c r="K1051" s="144">
        <v>0</v>
      </c>
      <c r="L1051" s="144">
        <v>0</v>
      </c>
      <c r="M1051" s="144">
        <v>0</v>
      </c>
      <c r="N1051" s="144">
        <v>0</v>
      </c>
      <c r="O1051" s="137"/>
      <c r="P1051" s="144">
        <v>0</v>
      </c>
      <c r="Q1051" s="144">
        <v>0</v>
      </c>
      <c r="R1051" s="137"/>
      <c r="S1051" s="144">
        <v>0</v>
      </c>
      <c r="T1051" s="144">
        <v>0</v>
      </c>
    </row>
    <row r="1052" spans="1:20" ht="15.75" x14ac:dyDescent="0.25">
      <c r="A1052" s="45">
        <v>1</v>
      </c>
      <c r="B1052" s="46">
        <v>1</v>
      </c>
      <c r="C1052" s="47">
        <v>6</v>
      </c>
      <c r="D1052" s="47">
        <v>9</v>
      </c>
      <c r="E1052" s="48">
        <v>1</v>
      </c>
      <c r="F1052" s="42">
        <v>1</v>
      </c>
      <c r="G1052" s="42"/>
      <c r="H1052" s="42"/>
      <c r="I1052" s="42"/>
      <c r="J1052" s="49" t="s">
        <v>853</v>
      </c>
      <c r="K1052" s="50">
        <v>0</v>
      </c>
      <c r="L1052" s="50">
        <v>0</v>
      </c>
      <c r="M1052" s="50">
        <v>0</v>
      </c>
      <c r="N1052" s="62">
        <v>0</v>
      </c>
      <c r="O1052" s="122">
        <v>0.03</v>
      </c>
      <c r="P1052" s="50">
        <v>0</v>
      </c>
      <c r="Q1052" s="62">
        <v>0</v>
      </c>
      <c r="R1052" s="101">
        <v>3.5000000000000003E-2</v>
      </c>
      <c r="S1052" s="50">
        <v>0</v>
      </c>
      <c r="T1052" s="62">
        <v>0</v>
      </c>
    </row>
    <row r="1053" spans="1:20" ht="31.5" x14ac:dyDescent="0.25">
      <c r="A1053" s="24" t="s">
        <v>854</v>
      </c>
      <c r="B1053" s="25">
        <v>1</v>
      </c>
      <c r="C1053" s="26">
        <v>7</v>
      </c>
      <c r="D1053" s="26"/>
      <c r="E1053" s="26"/>
      <c r="F1053" s="27"/>
      <c r="G1053" s="27"/>
      <c r="H1053" s="27"/>
      <c r="I1053" s="27"/>
      <c r="J1053" s="173" t="s">
        <v>996</v>
      </c>
      <c r="K1053" s="174">
        <v>0</v>
      </c>
      <c r="L1053" s="174">
        <v>0</v>
      </c>
      <c r="M1053" s="174">
        <v>0</v>
      </c>
      <c r="N1053" s="174">
        <v>0</v>
      </c>
      <c r="O1053" s="175"/>
      <c r="P1053" s="174">
        <v>0</v>
      </c>
      <c r="Q1053" s="174">
        <v>0</v>
      </c>
      <c r="R1053" s="175"/>
      <c r="S1053" s="174">
        <v>0</v>
      </c>
      <c r="T1053" s="174">
        <v>0</v>
      </c>
    </row>
    <row r="1054" spans="1:20" ht="27" x14ac:dyDescent="0.3">
      <c r="A1054" s="87"/>
      <c r="B1054" s="32">
        <v>1</v>
      </c>
      <c r="C1054" s="33">
        <v>7</v>
      </c>
      <c r="D1054" s="33">
        <v>1</v>
      </c>
      <c r="E1054" s="52"/>
      <c r="F1054" s="35"/>
      <c r="G1054" s="35"/>
      <c r="H1054" s="35"/>
      <c r="I1054" s="35"/>
      <c r="J1054" s="69" t="s">
        <v>1109</v>
      </c>
      <c r="K1054" s="66">
        <v>0</v>
      </c>
      <c r="L1054" s="66">
        <v>0</v>
      </c>
      <c r="M1054" s="66">
        <v>0</v>
      </c>
      <c r="N1054" s="66">
        <v>0</v>
      </c>
      <c r="O1054" s="102"/>
      <c r="P1054" s="66">
        <v>0</v>
      </c>
      <c r="Q1054" s="66">
        <v>0</v>
      </c>
      <c r="R1054" s="102"/>
      <c r="S1054" s="66">
        <v>0</v>
      </c>
      <c r="T1054" s="66">
        <v>0</v>
      </c>
    </row>
    <row r="1055" spans="1:20" ht="15.75" x14ac:dyDescent="0.25">
      <c r="A1055" s="85">
        <v>1</v>
      </c>
      <c r="B1055" s="46">
        <v>1</v>
      </c>
      <c r="C1055" s="47">
        <v>7</v>
      </c>
      <c r="D1055" s="47">
        <v>1</v>
      </c>
      <c r="E1055" s="48">
        <v>2</v>
      </c>
      <c r="F1055" s="42"/>
      <c r="G1055" s="42"/>
      <c r="H1055" s="42"/>
      <c r="I1055" s="42"/>
      <c r="J1055" s="49" t="s">
        <v>855</v>
      </c>
      <c r="K1055" s="50">
        <v>0</v>
      </c>
      <c r="L1055" s="50">
        <v>0</v>
      </c>
      <c r="M1055" s="50">
        <v>0</v>
      </c>
      <c r="N1055" s="62">
        <v>0</v>
      </c>
      <c r="O1055" s="122">
        <v>0.03</v>
      </c>
      <c r="P1055" s="50">
        <v>0</v>
      </c>
      <c r="Q1055" s="62">
        <v>0</v>
      </c>
      <c r="R1055" s="101">
        <v>3.5000000000000003E-2</v>
      </c>
      <c r="S1055" s="50">
        <v>0</v>
      </c>
      <c r="T1055" s="62">
        <v>0</v>
      </c>
    </row>
    <row r="1056" spans="1:20" ht="15.75" x14ac:dyDescent="0.25">
      <c r="A1056" s="85">
        <v>2</v>
      </c>
      <c r="B1056" s="46">
        <v>1</v>
      </c>
      <c r="C1056" s="47">
        <v>7</v>
      </c>
      <c r="D1056" s="47">
        <v>1</v>
      </c>
      <c r="E1056" s="48">
        <v>3</v>
      </c>
      <c r="F1056" s="42"/>
      <c r="G1056" s="42"/>
      <c r="H1056" s="42"/>
      <c r="I1056" s="42"/>
      <c r="J1056" s="49" t="s">
        <v>856</v>
      </c>
      <c r="K1056" s="50">
        <v>0</v>
      </c>
      <c r="L1056" s="50">
        <v>0</v>
      </c>
      <c r="M1056" s="50">
        <v>0</v>
      </c>
      <c r="N1056" s="62">
        <v>0</v>
      </c>
      <c r="O1056" s="122">
        <v>0.03</v>
      </c>
      <c r="P1056" s="50">
        <v>0</v>
      </c>
      <c r="Q1056" s="62">
        <v>0</v>
      </c>
      <c r="R1056" s="101">
        <v>3.5000000000000003E-2</v>
      </c>
      <c r="S1056" s="50">
        <v>0</v>
      </c>
      <c r="T1056" s="62">
        <v>0</v>
      </c>
    </row>
    <row r="1057" spans="1:20" ht="15.75" x14ac:dyDescent="0.25">
      <c r="A1057" s="85">
        <v>3</v>
      </c>
      <c r="B1057" s="46">
        <v>1</v>
      </c>
      <c r="C1057" s="47">
        <v>7</v>
      </c>
      <c r="D1057" s="47">
        <v>1</v>
      </c>
      <c r="E1057" s="48">
        <v>1</v>
      </c>
      <c r="F1057" s="42"/>
      <c r="G1057" s="42"/>
      <c r="H1057" s="42"/>
      <c r="I1057" s="42"/>
      <c r="J1057" s="49" t="s">
        <v>857</v>
      </c>
      <c r="K1057" s="50">
        <v>0</v>
      </c>
      <c r="L1057" s="50">
        <v>0</v>
      </c>
      <c r="M1057" s="50">
        <v>0</v>
      </c>
      <c r="N1057" s="62">
        <v>0</v>
      </c>
      <c r="O1057" s="122">
        <v>0.03</v>
      </c>
      <c r="P1057" s="50">
        <v>0</v>
      </c>
      <c r="Q1057" s="62">
        <v>0</v>
      </c>
      <c r="R1057" s="101">
        <v>3.5000000000000003E-2</v>
      </c>
      <c r="S1057" s="50">
        <v>0</v>
      </c>
      <c r="T1057" s="62">
        <v>0</v>
      </c>
    </row>
    <row r="1058" spans="1:20" ht="15.75" x14ac:dyDescent="0.25">
      <c r="A1058" s="85">
        <v>4</v>
      </c>
      <c r="B1058" s="46">
        <v>1</v>
      </c>
      <c r="C1058" s="47">
        <v>7</v>
      </c>
      <c r="D1058" s="47">
        <v>1</v>
      </c>
      <c r="E1058" s="48">
        <v>9</v>
      </c>
      <c r="F1058" s="42"/>
      <c r="G1058" s="42"/>
      <c r="H1058" s="42"/>
      <c r="I1058" s="42"/>
      <c r="J1058" s="49" t="s">
        <v>858</v>
      </c>
      <c r="K1058" s="50">
        <v>0</v>
      </c>
      <c r="L1058" s="50">
        <v>0</v>
      </c>
      <c r="M1058" s="50">
        <v>0</v>
      </c>
      <c r="N1058" s="62">
        <v>0</v>
      </c>
      <c r="O1058" s="122">
        <v>0.03</v>
      </c>
      <c r="P1058" s="50">
        <v>0</v>
      </c>
      <c r="Q1058" s="62">
        <v>0</v>
      </c>
      <c r="R1058" s="101">
        <v>3.5000000000000003E-2</v>
      </c>
      <c r="S1058" s="50">
        <v>0</v>
      </c>
      <c r="T1058" s="62">
        <v>0</v>
      </c>
    </row>
    <row r="1059" spans="1:20" ht="27" x14ac:dyDescent="0.3">
      <c r="A1059" s="87"/>
      <c r="B1059" s="32">
        <v>1</v>
      </c>
      <c r="C1059" s="33">
        <v>7</v>
      </c>
      <c r="D1059" s="33">
        <v>2</v>
      </c>
      <c r="E1059" s="52"/>
      <c r="F1059" s="35"/>
      <c r="G1059" s="35"/>
      <c r="H1059" s="35"/>
      <c r="I1059" s="35"/>
      <c r="J1059" s="69" t="s">
        <v>1110</v>
      </c>
      <c r="K1059" s="66">
        <v>0</v>
      </c>
      <c r="L1059" s="66">
        <v>0</v>
      </c>
      <c r="M1059" s="66">
        <v>0</v>
      </c>
      <c r="N1059" s="66">
        <v>0</v>
      </c>
      <c r="O1059" s="214">
        <v>0.03</v>
      </c>
      <c r="P1059" s="66">
        <v>0</v>
      </c>
      <c r="Q1059" s="66">
        <v>0</v>
      </c>
      <c r="R1059" s="102"/>
      <c r="S1059" s="66">
        <v>0</v>
      </c>
      <c r="T1059" s="66">
        <v>0</v>
      </c>
    </row>
    <row r="1060" spans="1:20" ht="27" x14ac:dyDescent="0.3">
      <c r="A1060" s="87"/>
      <c r="B1060" s="32">
        <v>1</v>
      </c>
      <c r="C1060" s="33">
        <v>7</v>
      </c>
      <c r="D1060" s="33">
        <v>3</v>
      </c>
      <c r="E1060" s="52"/>
      <c r="F1060" s="35"/>
      <c r="G1060" s="35"/>
      <c r="H1060" s="35"/>
      <c r="I1060" s="35"/>
      <c r="J1060" s="69" t="s">
        <v>1111</v>
      </c>
      <c r="K1060" s="66">
        <v>0</v>
      </c>
      <c r="L1060" s="66">
        <v>0</v>
      </c>
      <c r="M1060" s="66">
        <v>0</v>
      </c>
      <c r="N1060" s="66">
        <v>0</v>
      </c>
      <c r="O1060" s="214">
        <v>0.03</v>
      </c>
      <c r="P1060" s="66">
        <v>0</v>
      </c>
      <c r="Q1060" s="66">
        <v>0</v>
      </c>
      <c r="R1060" s="102"/>
      <c r="S1060" s="66">
        <v>0</v>
      </c>
      <c r="T1060" s="66">
        <v>0</v>
      </c>
    </row>
    <row r="1061" spans="1:20" ht="39.75" x14ac:dyDescent="0.3">
      <c r="A1061" s="87"/>
      <c r="B1061" s="32">
        <v>1</v>
      </c>
      <c r="C1061" s="33">
        <v>7</v>
      </c>
      <c r="D1061" s="33">
        <v>4</v>
      </c>
      <c r="E1061" s="52"/>
      <c r="F1061" s="35"/>
      <c r="G1061" s="35"/>
      <c r="H1061" s="35"/>
      <c r="I1061" s="35"/>
      <c r="J1061" s="69" t="s">
        <v>1112</v>
      </c>
      <c r="K1061" s="66">
        <v>0</v>
      </c>
      <c r="L1061" s="66">
        <v>0</v>
      </c>
      <c r="M1061" s="66">
        <v>0</v>
      </c>
      <c r="N1061" s="66">
        <v>0</v>
      </c>
      <c r="O1061" s="214">
        <v>0.03</v>
      </c>
      <c r="P1061" s="66">
        <v>0</v>
      </c>
      <c r="Q1061" s="66">
        <v>0</v>
      </c>
      <c r="R1061" s="102"/>
      <c r="S1061" s="66">
        <v>0</v>
      </c>
      <c r="T1061" s="66">
        <v>0</v>
      </c>
    </row>
    <row r="1062" spans="1:20" ht="39.75" x14ac:dyDescent="0.3">
      <c r="A1062" s="87"/>
      <c r="B1062" s="32">
        <v>1</v>
      </c>
      <c r="C1062" s="33">
        <v>7</v>
      </c>
      <c r="D1062" s="33">
        <v>5</v>
      </c>
      <c r="E1062" s="52"/>
      <c r="F1062" s="35"/>
      <c r="G1062" s="35"/>
      <c r="H1062" s="35"/>
      <c r="I1062" s="35"/>
      <c r="J1062" s="69" t="s">
        <v>1113</v>
      </c>
      <c r="K1062" s="66">
        <v>0</v>
      </c>
      <c r="L1062" s="66">
        <v>0</v>
      </c>
      <c r="M1062" s="66">
        <v>0</v>
      </c>
      <c r="N1062" s="66">
        <v>0</v>
      </c>
      <c r="O1062" s="214">
        <v>0.03</v>
      </c>
      <c r="P1062" s="66">
        <v>0</v>
      </c>
      <c r="Q1062" s="66">
        <v>0</v>
      </c>
      <c r="R1062" s="102"/>
      <c r="S1062" s="66">
        <v>0</v>
      </c>
      <c r="T1062" s="66">
        <v>0</v>
      </c>
    </row>
    <row r="1063" spans="1:20" ht="39.75" x14ac:dyDescent="0.3">
      <c r="A1063" s="87"/>
      <c r="B1063" s="32">
        <v>1</v>
      </c>
      <c r="C1063" s="33">
        <v>7</v>
      </c>
      <c r="D1063" s="33">
        <v>6</v>
      </c>
      <c r="E1063" s="52"/>
      <c r="F1063" s="35"/>
      <c r="G1063" s="35"/>
      <c r="H1063" s="35"/>
      <c r="I1063" s="35"/>
      <c r="J1063" s="69" t="s">
        <v>1114</v>
      </c>
      <c r="K1063" s="66">
        <v>0</v>
      </c>
      <c r="L1063" s="66">
        <v>0</v>
      </c>
      <c r="M1063" s="66">
        <v>0</v>
      </c>
      <c r="N1063" s="66">
        <v>0</v>
      </c>
      <c r="O1063" s="214">
        <v>0.03</v>
      </c>
      <c r="P1063" s="66">
        <v>0</v>
      </c>
      <c r="Q1063" s="66">
        <v>0</v>
      </c>
      <c r="R1063" s="102"/>
      <c r="S1063" s="66">
        <v>0</v>
      </c>
      <c r="T1063" s="66">
        <v>0</v>
      </c>
    </row>
    <row r="1064" spans="1:20" ht="27" x14ac:dyDescent="0.3">
      <c r="A1064" s="87"/>
      <c r="B1064" s="32">
        <v>1</v>
      </c>
      <c r="C1064" s="33">
        <v>7</v>
      </c>
      <c r="D1064" s="33">
        <v>7</v>
      </c>
      <c r="E1064" s="52"/>
      <c r="F1064" s="35"/>
      <c r="G1064" s="35"/>
      <c r="H1064" s="35"/>
      <c r="I1064" s="35"/>
      <c r="J1064" s="69" t="s">
        <v>1115</v>
      </c>
      <c r="K1064" s="66">
        <v>0</v>
      </c>
      <c r="L1064" s="66">
        <v>0</v>
      </c>
      <c r="M1064" s="66">
        <v>0</v>
      </c>
      <c r="N1064" s="66">
        <v>0</v>
      </c>
      <c r="O1064" s="214">
        <v>0.03</v>
      </c>
      <c r="P1064" s="66">
        <v>0</v>
      </c>
      <c r="Q1064" s="66">
        <v>0</v>
      </c>
      <c r="R1064" s="102"/>
      <c r="S1064" s="66">
        <v>0</v>
      </c>
      <c r="T1064" s="66">
        <v>0</v>
      </c>
    </row>
    <row r="1065" spans="1:20" ht="27" x14ac:dyDescent="0.3">
      <c r="A1065" s="87"/>
      <c r="B1065" s="32">
        <v>1</v>
      </c>
      <c r="C1065" s="33">
        <v>7</v>
      </c>
      <c r="D1065" s="33">
        <v>8</v>
      </c>
      <c r="E1065" s="52"/>
      <c r="F1065" s="35"/>
      <c r="G1065" s="35"/>
      <c r="H1065" s="35"/>
      <c r="I1065" s="35"/>
      <c r="J1065" s="69" t="s">
        <v>1116</v>
      </c>
      <c r="K1065" s="66">
        <v>0</v>
      </c>
      <c r="L1065" s="66">
        <v>0</v>
      </c>
      <c r="M1065" s="66">
        <v>0</v>
      </c>
      <c r="N1065" s="66">
        <v>0</v>
      </c>
      <c r="O1065" s="214">
        <v>0.03</v>
      </c>
      <c r="P1065" s="66">
        <v>0</v>
      </c>
      <c r="Q1065" s="66">
        <v>0</v>
      </c>
      <c r="R1065" s="102"/>
      <c r="S1065" s="66">
        <v>0</v>
      </c>
      <c r="T1065" s="66">
        <v>0</v>
      </c>
    </row>
    <row r="1066" spans="1:20" ht="16.5" x14ac:dyDescent="0.3">
      <c r="A1066" s="87"/>
      <c r="B1066" s="32">
        <v>1</v>
      </c>
      <c r="C1066" s="33">
        <v>7</v>
      </c>
      <c r="D1066" s="33">
        <v>9</v>
      </c>
      <c r="E1066" s="52"/>
      <c r="F1066" s="35"/>
      <c r="G1066" s="35"/>
      <c r="H1066" s="35"/>
      <c r="I1066" s="35"/>
      <c r="J1066" s="69" t="s">
        <v>847</v>
      </c>
      <c r="K1066" s="66">
        <v>0</v>
      </c>
      <c r="L1066" s="66">
        <v>0</v>
      </c>
      <c r="M1066" s="66">
        <v>0</v>
      </c>
      <c r="N1066" s="66">
        <v>0</v>
      </c>
      <c r="O1066" s="214">
        <v>0.03</v>
      </c>
      <c r="P1066" s="66">
        <v>0</v>
      </c>
      <c r="Q1066" s="66">
        <v>0</v>
      </c>
      <c r="R1066" s="102"/>
      <c r="S1066" s="66">
        <v>0</v>
      </c>
      <c r="T1066" s="66">
        <v>0</v>
      </c>
    </row>
    <row r="1067" spans="1:20" ht="15.75" x14ac:dyDescent="0.25">
      <c r="A1067" s="24" t="s">
        <v>859</v>
      </c>
      <c r="B1067" s="25">
        <v>1</v>
      </c>
      <c r="C1067" s="26">
        <v>8</v>
      </c>
      <c r="D1067" s="26"/>
      <c r="E1067" s="26"/>
      <c r="F1067" s="27"/>
      <c r="G1067" s="27"/>
      <c r="H1067" s="27"/>
      <c r="I1067" s="27"/>
      <c r="J1067" s="28" t="s">
        <v>860</v>
      </c>
      <c r="K1067" s="29">
        <v>78164822.099999994</v>
      </c>
      <c r="L1067" s="29">
        <v>25031778.630000003</v>
      </c>
      <c r="M1067" s="29">
        <v>37168201.25</v>
      </c>
      <c r="N1067" s="29">
        <v>140364801.98000002</v>
      </c>
      <c r="O1067" s="103"/>
      <c r="P1067" s="29">
        <v>3328350.6999999997</v>
      </c>
      <c r="Q1067" s="29">
        <v>143693152.68000001</v>
      </c>
      <c r="R1067" s="103"/>
      <c r="S1067" s="29">
        <v>3678892.49</v>
      </c>
      <c r="T1067" s="29">
        <v>147372045.17000002</v>
      </c>
    </row>
    <row r="1068" spans="1:20" ht="15.75" x14ac:dyDescent="0.25">
      <c r="A1068" s="51">
        <v>1</v>
      </c>
      <c r="B1068" s="32">
        <v>1</v>
      </c>
      <c r="C1068" s="33">
        <v>8</v>
      </c>
      <c r="D1068" s="33">
        <v>1</v>
      </c>
      <c r="E1068" s="34"/>
      <c r="F1068" s="64"/>
      <c r="G1068" s="35"/>
      <c r="H1068" s="35"/>
      <c r="I1068" s="35"/>
      <c r="J1068" s="67" t="s">
        <v>861</v>
      </c>
      <c r="K1068" s="66">
        <v>27585481.380000003</v>
      </c>
      <c r="L1068" s="66">
        <v>8171998.3899999997</v>
      </c>
      <c r="M1068" s="66">
        <v>16347989.569999998</v>
      </c>
      <c r="N1068" s="66">
        <v>52105469.340000004</v>
      </c>
      <c r="O1068" s="102"/>
      <c r="P1068" s="66">
        <v>1563164.0499999998</v>
      </c>
      <c r="Q1068" s="66">
        <v>53668633.390000008</v>
      </c>
      <c r="R1068" s="102"/>
      <c r="S1068" s="66">
        <v>1878402.12</v>
      </c>
      <c r="T1068" s="66">
        <v>55547035.510000005</v>
      </c>
    </row>
    <row r="1069" spans="1:20" ht="15.75" x14ac:dyDescent="0.25">
      <c r="A1069" s="38" t="s">
        <v>10</v>
      </c>
      <c r="B1069" s="39">
        <v>1</v>
      </c>
      <c r="C1069" s="40">
        <v>8</v>
      </c>
      <c r="D1069" s="40">
        <v>1</v>
      </c>
      <c r="E1069" s="41">
        <v>1</v>
      </c>
      <c r="F1069" s="55"/>
      <c r="G1069" s="42"/>
      <c r="H1069" s="42"/>
      <c r="I1069" s="42"/>
      <c r="J1069" s="43" t="s">
        <v>862</v>
      </c>
      <c r="K1069" s="72">
        <v>27585481.380000003</v>
      </c>
      <c r="L1069" s="72">
        <v>8171998.3899999997</v>
      </c>
      <c r="M1069" s="72">
        <v>16347989.569999998</v>
      </c>
      <c r="N1069" s="72">
        <v>52105469.340000004</v>
      </c>
      <c r="O1069" s="104"/>
      <c r="P1069" s="72">
        <v>1563164.0499999998</v>
      </c>
      <c r="Q1069" s="72">
        <v>53668633.390000008</v>
      </c>
      <c r="R1069" s="104"/>
      <c r="S1069" s="72">
        <v>1878402.12</v>
      </c>
      <c r="T1069" s="72">
        <v>55547035.510000005</v>
      </c>
    </row>
    <row r="1070" spans="1:20" ht="15.75" x14ac:dyDescent="0.25">
      <c r="A1070" s="84">
        <v>1</v>
      </c>
      <c r="B1070" s="46">
        <v>1</v>
      </c>
      <c r="C1070" s="47">
        <v>8</v>
      </c>
      <c r="D1070" s="47">
        <v>1</v>
      </c>
      <c r="E1070" s="48">
        <v>1</v>
      </c>
      <c r="F1070" s="42">
        <v>1</v>
      </c>
      <c r="G1070" s="42"/>
      <c r="H1070" s="42"/>
      <c r="I1070" s="42"/>
      <c r="J1070" s="49" t="s">
        <v>863</v>
      </c>
      <c r="K1070" s="50">
        <v>19904725.199999999</v>
      </c>
      <c r="L1070" s="50">
        <v>5888413.9299999997</v>
      </c>
      <c r="M1070" s="50">
        <v>11780827.869999999</v>
      </c>
      <c r="N1070" s="62">
        <v>37573967</v>
      </c>
      <c r="O1070" s="122">
        <v>0.03</v>
      </c>
      <c r="P1070" s="50">
        <v>1127219.01</v>
      </c>
      <c r="Q1070" s="62">
        <v>38701186.009999998</v>
      </c>
      <c r="R1070" s="101">
        <v>3.5000000000000003E-2</v>
      </c>
      <c r="S1070" s="50">
        <v>1354541.51</v>
      </c>
      <c r="T1070" s="62">
        <v>40055727.519999996</v>
      </c>
    </row>
    <row r="1071" spans="1:20" ht="15.75" x14ac:dyDescent="0.25">
      <c r="A1071" s="84">
        <v>2</v>
      </c>
      <c r="B1071" s="46">
        <v>1</v>
      </c>
      <c r="C1071" s="47">
        <v>8</v>
      </c>
      <c r="D1071" s="47">
        <v>1</v>
      </c>
      <c r="E1071" s="48">
        <v>1</v>
      </c>
      <c r="F1071" s="42">
        <v>2</v>
      </c>
      <c r="G1071" s="42"/>
      <c r="H1071" s="42"/>
      <c r="I1071" s="42"/>
      <c r="J1071" s="49" t="s">
        <v>864</v>
      </c>
      <c r="K1071" s="50">
        <v>3734099.93</v>
      </c>
      <c r="L1071" s="50">
        <v>835431.36</v>
      </c>
      <c r="M1071" s="50">
        <v>1670865.71</v>
      </c>
      <c r="N1071" s="62">
        <v>6240397</v>
      </c>
      <c r="O1071" s="122">
        <v>0.03</v>
      </c>
      <c r="P1071" s="50">
        <v>187211.91</v>
      </c>
      <c r="Q1071" s="62">
        <v>6427608.9100000001</v>
      </c>
      <c r="R1071" s="101">
        <v>3.5000000000000003E-2</v>
      </c>
      <c r="S1071" s="50">
        <v>224966.31</v>
      </c>
      <c r="T1071" s="62">
        <v>6652575.2199999997</v>
      </c>
    </row>
    <row r="1072" spans="1:20" ht="15.75" x14ac:dyDescent="0.25">
      <c r="A1072" s="84">
        <v>3</v>
      </c>
      <c r="B1072" s="46">
        <v>1</v>
      </c>
      <c r="C1072" s="47">
        <v>8</v>
      </c>
      <c r="D1072" s="47">
        <v>1</v>
      </c>
      <c r="E1072" s="48">
        <v>1</v>
      </c>
      <c r="F1072" s="42">
        <v>3</v>
      </c>
      <c r="G1072" s="42"/>
      <c r="H1072" s="42"/>
      <c r="I1072" s="42"/>
      <c r="J1072" s="49" t="s">
        <v>865</v>
      </c>
      <c r="K1072" s="50">
        <v>705966.6</v>
      </c>
      <c r="L1072" s="50">
        <v>119513.13</v>
      </c>
      <c r="M1072" s="50">
        <v>239020.27</v>
      </c>
      <c r="N1072" s="62">
        <v>1064500</v>
      </c>
      <c r="O1072" s="122">
        <v>0.03</v>
      </c>
      <c r="P1072" s="50">
        <v>31935</v>
      </c>
      <c r="Q1072" s="62">
        <v>1096435</v>
      </c>
      <c r="R1072" s="101">
        <v>3.5000000000000003E-2</v>
      </c>
      <c r="S1072" s="50">
        <v>38375.22</v>
      </c>
      <c r="T1072" s="62">
        <v>1134810.22</v>
      </c>
    </row>
    <row r="1073" spans="1:22" ht="15.75" x14ac:dyDescent="0.25">
      <c r="A1073" s="84">
        <v>7</v>
      </c>
      <c r="B1073" s="46">
        <v>1</v>
      </c>
      <c r="C1073" s="47">
        <v>8</v>
      </c>
      <c r="D1073" s="47">
        <v>1</v>
      </c>
      <c r="E1073" s="48">
        <v>1</v>
      </c>
      <c r="F1073" s="42">
        <v>7</v>
      </c>
      <c r="G1073" s="42"/>
      <c r="H1073" s="42"/>
      <c r="I1073" s="42"/>
      <c r="J1073" s="49" t="s">
        <v>866</v>
      </c>
      <c r="K1073" s="50">
        <v>871998.97</v>
      </c>
      <c r="L1073" s="50">
        <v>306130.01</v>
      </c>
      <c r="M1073" s="50">
        <v>612260.02</v>
      </c>
      <c r="N1073" s="111">
        <v>1790389</v>
      </c>
      <c r="O1073" s="122">
        <v>0.03</v>
      </c>
      <c r="P1073" s="50">
        <v>53711.67</v>
      </c>
      <c r="Q1073" s="111">
        <v>1844100.67</v>
      </c>
      <c r="R1073" s="101">
        <v>3.5000000000000003E-2</v>
      </c>
      <c r="S1073" s="50">
        <v>64543.519999999997</v>
      </c>
      <c r="T1073" s="111">
        <v>1908644.19</v>
      </c>
    </row>
    <row r="1074" spans="1:22" ht="15.75" x14ac:dyDescent="0.25">
      <c r="A1074" s="84">
        <v>8</v>
      </c>
      <c r="B1074" s="46">
        <v>1</v>
      </c>
      <c r="C1074" s="47">
        <v>8</v>
      </c>
      <c r="D1074" s="47">
        <v>1</v>
      </c>
      <c r="E1074" s="48">
        <v>1</v>
      </c>
      <c r="F1074" s="42">
        <v>8</v>
      </c>
      <c r="G1074" s="42"/>
      <c r="H1074" s="42"/>
      <c r="I1074" s="42"/>
      <c r="J1074" s="49" t="s">
        <v>1371</v>
      </c>
      <c r="K1074" s="50">
        <v>23344.639999999999</v>
      </c>
      <c r="L1074" s="50">
        <v>8252.4500000000007</v>
      </c>
      <c r="M1074" s="50">
        <v>16504.91</v>
      </c>
      <c r="N1074" s="111">
        <v>48102</v>
      </c>
      <c r="O1074" s="122">
        <v>0.03</v>
      </c>
      <c r="P1074" s="50">
        <v>1443.06</v>
      </c>
      <c r="Q1074" s="111">
        <v>49545.06</v>
      </c>
      <c r="R1074" s="101">
        <v>3.5000000000000003E-2</v>
      </c>
      <c r="S1074" s="50">
        <v>1734.07</v>
      </c>
      <c r="T1074" s="111">
        <v>51279.13</v>
      </c>
    </row>
    <row r="1075" spans="1:22" ht="15.75" x14ac:dyDescent="0.25">
      <c r="A1075" s="84">
        <v>10</v>
      </c>
      <c r="B1075" s="46">
        <v>1</v>
      </c>
      <c r="C1075" s="47">
        <v>8</v>
      </c>
      <c r="D1075" s="47">
        <v>1</v>
      </c>
      <c r="E1075" s="48">
        <v>1</v>
      </c>
      <c r="F1075" s="42">
        <v>10</v>
      </c>
      <c r="G1075" s="42"/>
      <c r="H1075" s="42"/>
      <c r="I1075" s="42"/>
      <c r="J1075" s="49" t="s">
        <v>1372</v>
      </c>
      <c r="K1075" s="50">
        <v>243482.47</v>
      </c>
      <c r="L1075" s="50">
        <v>107739.51</v>
      </c>
      <c r="M1075" s="50">
        <v>215480</v>
      </c>
      <c r="N1075" s="111">
        <v>566701.98</v>
      </c>
      <c r="O1075" s="122">
        <v>0.03</v>
      </c>
      <c r="P1075" s="50">
        <v>17001.05</v>
      </c>
      <c r="Q1075" s="111">
        <v>583703.03</v>
      </c>
      <c r="R1075" s="101">
        <v>3.5000000000000003E-2</v>
      </c>
      <c r="S1075" s="50">
        <v>20429.599999999999</v>
      </c>
      <c r="T1075" s="111">
        <v>604132.63</v>
      </c>
    </row>
    <row r="1076" spans="1:22" s="267" customFormat="1" ht="27" customHeight="1" x14ac:dyDescent="0.15">
      <c r="A1076" s="265"/>
      <c r="B1076" s="263"/>
      <c r="C1076" s="47">
        <v>8</v>
      </c>
      <c r="D1076" s="47">
        <v>1</v>
      </c>
      <c r="E1076" s="48">
        <v>1</v>
      </c>
      <c r="F1076" s="42">
        <v>12</v>
      </c>
      <c r="G1076" s="42"/>
      <c r="H1076" s="264"/>
      <c r="I1076" s="264"/>
      <c r="J1076" s="266" t="s">
        <v>1255</v>
      </c>
      <c r="K1076" s="62">
        <v>521.85</v>
      </c>
      <c r="L1076" s="62">
        <v>0</v>
      </c>
      <c r="M1076" s="62">
        <v>0</v>
      </c>
      <c r="N1076" s="111">
        <v>521.85</v>
      </c>
      <c r="O1076" s="122">
        <v>0.03</v>
      </c>
      <c r="P1076" s="62">
        <v>15.65</v>
      </c>
      <c r="Q1076" s="111">
        <v>537.5</v>
      </c>
      <c r="R1076" s="101">
        <v>3.5000000000000003E-2</v>
      </c>
      <c r="S1076" s="62">
        <v>18.809999999999999</v>
      </c>
      <c r="T1076" s="111">
        <v>556.30999999999995</v>
      </c>
    </row>
    <row r="1077" spans="1:22" ht="15.75" x14ac:dyDescent="0.25">
      <c r="A1077" s="84">
        <v>14</v>
      </c>
      <c r="B1077" s="46">
        <v>1</v>
      </c>
      <c r="C1077" s="47">
        <v>8</v>
      </c>
      <c r="D1077" s="47">
        <v>1</v>
      </c>
      <c r="E1077" s="48">
        <v>1</v>
      </c>
      <c r="F1077" s="42">
        <v>14</v>
      </c>
      <c r="G1077" s="42"/>
      <c r="H1077" s="42"/>
      <c r="I1077" s="42"/>
      <c r="J1077" s="112" t="s">
        <v>906</v>
      </c>
      <c r="K1077" s="62">
        <v>142962</v>
      </c>
      <c r="L1077" s="62">
        <v>0</v>
      </c>
      <c r="M1077" s="62">
        <v>0</v>
      </c>
      <c r="N1077" s="111">
        <v>142962</v>
      </c>
      <c r="O1077" s="122">
        <v>0.03</v>
      </c>
      <c r="P1077" s="50">
        <v>4288.8599999999997</v>
      </c>
      <c r="Q1077" s="111">
        <v>147250.85999999999</v>
      </c>
      <c r="R1077" s="101">
        <v>3.5000000000000003E-2</v>
      </c>
      <c r="S1077" s="50">
        <v>5153.78</v>
      </c>
      <c r="T1077" s="111">
        <v>152404.63999999998</v>
      </c>
    </row>
    <row r="1078" spans="1:22" ht="15.75" x14ac:dyDescent="0.25">
      <c r="A1078" s="84">
        <v>16</v>
      </c>
      <c r="B1078" s="46">
        <v>1</v>
      </c>
      <c r="C1078" s="47">
        <v>8</v>
      </c>
      <c r="D1078" s="47">
        <v>1</v>
      </c>
      <c r="E1078" s="48">
        <v>1</v>
      </c>
      <c r="F1078" s="42">
        <v>16</v>
      </c>
      <c r="G1078" s="42"/>
      <c r="H1078" s="42"/>
      <c r="I1078" s="42"/>
      <c r="J1078" s="112" t="s">
        <v>897</v>
      </c>
      <c r="K1078" s="62">
        <v>223333.6</v>
      </c>
      <c r="L1078" s="62">
        <v>0</v>
      </c>
      <c r="M1078" s="62">
        <v>0</v>
      </c>
      <c r="N1078" s="111">
        <v>223333.6</v>
      </c>
      <c r="O1078" s="122">
        <v>0.03</v>
      </c>
      <c r="P1078" s="50">
        <v>6700</v>
      </c>
      <c r="Q1078" s="111">
        <v>230033.6</v>
      </c>
      <c r="R1078" s="101">
        <v>3.5000000000000003E-2</v>
      </c>
      <c r="S1078" s="50">
        <v>8051.17</v>
      </c>
      <c r="T1078" s="111">
        <v>238084.77000000002</v>
      </c>
    </row>
    <row r="1079" spans="1:22" ht="15.75" x14ac:dyDescent="0.25">
      <c r="A1079" s="84">
        <v>17</v>
      </c>
      <c r="B1079" s="46">
        <v>1</v>
      </c>
      <c r="C1079" s="47">
        <v>8</v>
      </c>
      <c r="D1079" s="47">
        <v>1</v>
      </c>
      <c r="E1079" s="48">
        <v>1</v>
      </c>
      <c r="F1079" s="42">
        <v>17</v>
      </c>
      <c r="G1079" s="42"/>
      <c r="H1079" s="42"/>
      <c r="I1079" s="42"/>
      <c r="J1079" s="112" t="s">
        <v>898</v>
      </c>
      <c r="K1079" s="62">
        <v>102817.89</v>
      </c>
      <c r="L1079" s="62">
        <v>14187.37</v>
      </c>
      <c r="M1079" s="62">
        <v>28374.74</v>
      </c>
      <c r="N1079" s="111">
        <v>145380</v>
      </c>
      <c r="O1079" s="122">
        <v>0.03</v>
      </c>
      <c r="P1079" s="50">
        <v>4361.3999999999996</v>
      </c>
      <c r="Q1079" s="111">
        <v>149741.4</v>
      </c>
      <c r="R1079" s="101">
        <v>3.5000000000000003E-2</v>
      </c>
      <c r="S1079" s="50">
        <v>5240.9399999999996</v>
      </c>
      <c r="T1079" s="111">
        <v>154982.34</v>
      </c>
    </row>
    <row r="1080" spans="1:22" ht="15.75" x14ac:dyDescent="0.25">
      <c r="A1080" s="84">
        <v>18</v>
      </c>
      <c r="B1080" s="46">
        <v>1</v>
      </c>
      <c r="C1080" s="47">
        <v>8</v>
      </c>
      <c r="D1080" s="47">
        <v>1</v>
      </c>
      <c r="E1080" s="48">
        <v>1</v>
      </c>
      <c r="F1080" s="42">
        <v>18</v>
      </c>
      <c r="G1080" s="42"/>
      <c r="H1080" s="42"/>
      <c r="I1080" s="42"/>
      <c r="J1080" s="112" t="s">
        <v>899</v>
      </c>
      <c r="K1080" s="62">
        <v>0</v>
      </c>
      <c r="L1080" s="62">
        <v>0</v>
      </c>
      <c r="M1080" s="62">
        <v>0</v>
      </c>
      <c r="N1080" s="111">
        <v>0</v>
      </c>
      <c r="O1080" s="122">
        <v>0.03</v>
      </c>
      <c r="P1080" s="50">
        <v>0</v>
      </c>
      <c r="Q1080" s="111">
        <v>0</v>
      </c>
      <c r="R1080" s="101">
        <v>3.5000000000000003E-2</v>
      </c>
      <c r="S1080" s="50">
        <v>0</v>
      </c>
      <c r="T1080" s="111">
        <v>0</v>
      </c>
    </row>
    <row r="1081" spans="1:22" ht="15.75" x14ac:dyDescent="0.25">
      <c r="A1081" s="76" t="s">
        <v>874</v>
      </c>
      <c r="B1081" s="46">
        <v>1</v>
      </c>
      <c r="C1081" s="47">
        <v>8</v>
      </c>
      <c r="D1081" s="47">
        <v>3</v>
      </c>
      <c r="E1081" s="48">
        <v>1</v>
      </c>
      <c r="F1081" s="42">
        <v>19</v>
      </c>
      <c r="G1081" s="42"/>
      <c r="H1081" s="42"/>
      <c r="I1081" s="88"/>
      <c r="J1081" s="49" t="s">
        <v>875</v>
      </c>
      <c r="K1081" s="62">
        <v>1595998.66</v>
      </c>
      <c r="L1081" s="62">
        <v>880254.11</v>
      </c>
      <c r="M1081" s="62">
        <v>1760506</v>
      </c>
      <c r="N1081" s="62">
        <v>4236758.7699999996</v>
      </c>
      <c r="O1081" s="122">
        <v>0.03</v>
      </c>
      <c r="P1081" s="50">
        <v>127102.76</v>
      </c>
      <c r="Q1081" s="62">
        <v>4363861.5299999993</v>
      </c>
      <c r="R1081" s="101">
        <v>3.5000000000000003E-2</v>
      </c>
      <c r="S1081" s="50">
        <v>152735.15</v>
      </c>
      <c r="T1081" s="62">
        <v>4516596.68</v>
      </c>
    </row>
    <row r="1082" spans="1:22" ht="15.75" x14ac:dyDescent="0.25">
      <c r="A1082" s="84"/>
      <c r="B1082" s="46"/>
      <c r="C1082" s="47">
        <v>8</v>
      </c>
      <c r="D1082" s="47">
        <v>1</v>
      </c>
      <c r="E1082" s="48">
        <v>1</v>
      </c>
      <c r="F1082" s="42">
        <v>20</v>
      </c>
      <c r="G1082" s="42"/>
      <c r="H1082" s="42"/>
      <c r="I1082" s="42"/>
      <c r="J1082" s="112" t="s">
        <v>1256</v>
      </c>
      <c r="K1082" s="62">
        <v>36229.57</v>
      </c>
      <c r="L1082" s="62">
        <v>12076.52</v>
      </c>
      <c r="M1082" s="62">
        <v>24150.05</v>
      </c>
      <c r="N1082" s="111">
        <v>72456.14</v>
      </c>
      <c r="O1082" s="122">
        <v>0.03</v>
      </c>
      <c r="P1082" s="50">
        <v>2173.6799999999998</v>
      </c>
      <c r="Q1082" s="111">
        <v>74629.819999999992</v>
      </c>
      <c r="R1082" s="101">
        <v>3.5000000000000003E-2</v>
      </c>
      <c r="S1082" s="50">
        <v>2612.04</v>
      </c>
      <c r="T1082" s="111">
        <v>77241.859999999986</v>
      </c>
    </row>
    <row r="1083" spans="1:22" ht="15.75" x14ac:dyDescent="0.25">
      <c r="A1083" s="51">
        <v>2</v>
      </c>
      <c r="B1083" s="32">
        <v>1</v>
      </c>
      <c r="C1083" s="33">
        <v>8</v>
      </c>
      <c r="D1083" s="33">
        <v>2</v>
      </c>
      <c r="E1083" s="52"/>
      <c r="F1083" s="35"/>
      <c r="G1083" s="35"/>
      <c r="H1083" s="35"/>
      <c r="I1083" s="35"/>
      <c r="J1083" s="67" t="s">
        <v>867</v>
      </c>
      <c r="K1083" s="66">
        <v>50579340.719999999</v>
      </c>
      <c r="L1083" s="66">
        <v>16859780.240000002</v>
      </c>
      <c r="M1083" s="66">
        <v>20820211.68</v>
      </c>
      <c r="N1083" s="66">
        <v>88259332.640000001</v>
      </c>
      <c r="O1083" s="102"/>
      <c r="P1083" s="66">
        <v>1765186.65</v>
      </c>
      <c r="Q1083" s="66">
        <v>90024519.290000007</v>
      </c>
      <c r="R1083" s="102"/>
      <c r="S1083" s="66">
        <v>1800490.37</v>
      </c>
      <c r="T1083" s="66">
        <v>91825009.659999996</v>
      </c>
    </row>
    <row r="1084" spans="1:22" ht="15.75" x14ac:dyDescent="0.25">
      <c r="A1084" s="123" t="s">
        <v>10</v>
      </c>
      <c r="B1084" s="124">
        <v>1</v>
      </c>
      <c r="C1084" s="125">
        <v>8</v>
      </c>
      <c r="D1084" s="125">
        <v>2</v>
      </c>
      <c r="E1084" s="126">
        <v>1</v>
      </c>
      <c r="F1084" s="127"/>
      <c r="G1084" s="127"/>
      <c r="H1084" s="127"/>
      <c r="I1084" s="127"/>
      <c r="J1084" s="128" t="s">
        <v>868</v>
      </c>
      <c r="K1084" s="129">
        <v>50579340.719999999</v>
      </c>
      <c r="L1084" s="129">
        <v>16859780.240000002</v>
      </c>
      <c r="M1084" s="129">
        <v>20820211.68</v>
      </c>
      <c r="N1084" s="129">
        <v>88259332.640000001</v>
      </c>
      <c r="O1084" s="130"/>
      <c r="P1084" s="129">
        <v>1765186.65</v>
      </c>
      <c r="Q1084" s="129">
        <v>90024519.290000007</v>
      </c>
      <c r="R1084" s="130"/>
      <c r="S1084" s="129">
        <v>1800490.37</v>
      </c>
      <c r="T1084" s="129">
        <v>91825009.659999996</v>
      </c>
    </row>
    <row r="1085" spans="1:22" ht="15.75" x14ac:dyDescent="0.25">
      <c r="A1085" s="38"/>
      <c r="B1085" s="46">
        <v>1</v>
      </c>
      <c r="C1085" s="47">
        <v>8</v>
      </c>
      <c r="D1085" s="47">
        <v>2</v>
      </c>
      <c r="E1085" s="48">
        <v>1</v>
      </c>
      <c r="F1085" s="42">
        <v>1</v>
      </c>
      <c r="G1085" s="42"/>
      <c r="H1085" s="42"/>
      <c r="I1085" s="42"/>
      <c r="J1085" s="49" t="s">
        <v>869</v>
      </c>
      <c r="K1085" s="50">
        <v>38698046.399999999</v>
      </c>
      <c r="L1085" s="50">
        <v>12899348.800000001</v>
      </c>
      <c r="M1085" s="111">
        <v>12899348.800000001</v>
      </c>
      <c r="N1085" s="111">
        <v>64496744</v>
      </c>
      <c r="O1085" s="122">
        <v>0.02</v>
      </c>
      <c r="P1085" s="50">
        <v>1289934.8799999999</v>
      </c>
      <c r="Q1085" s="111">
        <v>65786678.880000003</v>
      </c>
      <c r="R1085" s="101">
        <v>0.02</v>
      </c>
      <c r="S1085" s="50">
        <v>1315733.57</v>
      </c>
      <c r="T1085" s="111">
        <v>67102412.450000003</v>
      </c>
      <c r="V1085" s="274"/>
    </row>
    <row r="1086" spans="1:22" ht="15.75" x14ac:dyDescent="0.25">
      <c r="A1086" s="38"/>
      <c r="B1086" s="46">
        <v>1</v>
      </c>
      <c r="C1086" s="47">
        <v>8</v>
      </c>
      <c r="D1086" s="47">
        <v>2</v>
      </c>
      <c r="E1086" s="48">
        <v>1</v>
      </c>
      <c r="F1086" s="42">
        <v>2</v>
      </c>
      <c r="G1086" s="42"/>
      <c r="H1086" s="42"/>
      <c r="I1086" s="42"/>
      <c r="J1086" s="49" t="s">
        <v>870</v>
      </c>
      <c r="K1086" s="50">
        <v>11881294.32</v>
      </c>
      <c r="L1086" s="50">
        <v>3960431.44</v>
      </c>
      <c r="M1086" s="111">
        <v>7920862.8799999999</v>
      </c>
      <c r="N1086" s="111">
        <v>23762588.640000001</v>
      </c>
      <c r="O1086" s="122">
        <v>0.02</v>
      </c>
      <c r="P1086" s="50">
        <v>475251.77</v>
      </c>
      <c r="Q1086" s="111">
        <v>24237840.41</v>
      </c>
      <c r="R1086" s="101">
        <v>0.02</v>
      </c>
      <c r="S1086" s="50">
        <v>484756.8</v>
      </c>
      <c r="T1086" s="111">
        <v>24722597.210000001</v>
      </c>
      <c r="V1086" s="274"/>
    </row>
    <row r="1087" spans="1:22" ht="15.75" x14ac:dyDescent="0.25">
      <c r="A1087" s="38"/>
      <c r="B1087" s="46"/>
      <c r="C1087" s="47">
        <v>8</v>
      </c>
      <c r="D1087" s="47">
        <v>2</v>
      </c>
      <c r="E1087" s="48">
        <v>1</v>
      </c>
      <c r="F1087" s="42">
        <v>3</v>
      </c>
      <c r="G1087" s="42"/>
      <c r="H1087" s="42"/>
      <c r="I1087" s="42"/>
      <c r="J1087" s="49" t="s">
        <v>903</v>
      </c>
      <c r="K1087" s="50">
        <v>0</v>
      </c>
      <c r="L1087" s="50">
        <v>0</v>
      </c>
      <c r="M1087" s="111">
        <v>0</v>
      </c>
      <c r="N1087" s="111">
        <v>0</v>
      </c>
      <c r="O1087" s="122">
        <v>0.03</v>
      </c>
      <c r="P1087" s="50">
        <v>0</v>
      </c>
      <c r="Q1087" s="111">
        <v>0</v>
      </c>
      <c r="R1087" s="101">
        <v>3.5000000000000003E-2</v>
      </c>
      <c r="S1087" s="50">
        <v>0</v>
      </c>
      <c r="T1087" s="111">
        <v>0</v>
      </c>
    </row>
    <row r="1088" spans="1:22" ht="15.75" x14ac:dyDescent="0.25">
      <c r="A1088" s="38"/>
      <c r="B1088" s="46"/>
      <c r="C1088" s="47">
        <v>8</v>
      </c>
      <c r="D1088" s="47">
        <v>2</v>
      </c>
      <c r="E1088" s="48">
        <v>1</v>
      </c>
      <c r="F1088" s="42">
        <v>4</v>
      </c>
      <c r="G1088" s="42"/>
      <c r="H1088" s="42"/>
      <c r="I1088" s="42"/>
      <c r="J1088" s="49" t="s">
        <v>904</v>
      </c>
      <c r="K1088" s="50">
        <v>0</v>
      </c>
      <c r="L1088" s="50">
        <v>0</v>
      </c>
      <c r="M1088" s="111">
        <v>0</v>
      </c>
      <c r="N1088" s="111">
        <v>0</v>
      </c>
      <c r="O1088" s="122">
        <v>0.03</v>
      </c>
      <c r="P1088" s="50">
        <v>0</v>
      </c>
      <c r="Q1088" s="111">
        <v>0</v>
      </c>
      <c r="R1088" s="101">
        <v>3.5000000000000003E-2</v>
      </c>
      <c r="S1088" s="50">
        <v>0</v>
      </c>
      <c r="T1088" s="111">
        <v>0</v>
      </c>
    </row>
    <row r="1089" spans="1:20" ht="15" customHeight="1" x14ac:dyDescent="0.25">
      <c r="A1089" s="51">
        <v>3</v>
      </c>
      <c r="B1089" s="32">
        <v>1</v>
      </c>
      <c r="C1089" s="33">
        <v>8</v>
      </c>
      <c r="D1089" s="33">
        <v>3</v>
      </c>
      <c r="E1089" s="52"/>
      <c r="F1089" s="35"/>
      <c r="G1089" s="35"/>
      <c r="H1089" s="35"/>
      <c r="I1089" s="35"/>
      <c r="J1089" s="67" t="s">
        <v>620</v>
      </c>
      <c r="K1089" s="66">
        <v>0</v>
      </c>
      <c r="L1089" s="66">
        <v>0</v>
      </c>
      <c r="M1089" s="66">
        <v>0</v>
      </c>
      <c r="N1089" s="66">
        <v>0</v>
      </c>
      <c r="O1089" s="102"/>
      <c r="P1089" s="66">
        <v>0</v>
      </c>
      <c r="Q1089" s="66">
        <v>0</v>
      </c>
      <c r="R1089" s="102"/>
      <c r="S1089" s="66">
        <v>0</v>
      </c>
      <c r="T1089" s="66">
        <v>0</v>
      </c>
    </row>
    <row r="1090" spans="1:20" ht="15.75" x14ac:dyDescent="0.25">
      <c r="A1090" s="38" t="s">
        <v>10</v>
      </c>
      <c r="B1090" s="39">
        <v>1</v>
      </c>
      <c r="C1090" s="40">
        <v>8</v>
      </c>
      <c r="D1090" s="40">
        <v>3</v>
      </c>
      <c r="E1090" s="41">
        <v>1</v>
      </c>
      <c r="F1090" s="42"/>
      <c r="G1090" s="42"/>
      <c r="H1090" s="42"/>
      <c r="I1090" s="42"/>
      <c r="J1090" s="43" t="s">
        <v>861</v>
      </c>
      <c r="K1090" s="72">
        <v>0</v>
      </c>
      <c r="L1090" s="72">
        <v>0</v>
      </c>
      <c r="M1090" s="72">
        <v>0</v>
      </c>
      <c r="N1090" s="72">
        <v>0</v>
      </c>
      <c r="O1090" s="104"/>
      <c r="P1090" s="72">
        <v>0</v>
      </c>
      <c r="Q1090" s="72">
        <v>0</v>
      </c>
      <c r="R1090" s="104"/>
      <c r="S1090" s="72">
        <v>0</v>
      </c>
      <c r="T1090" s="72">
        <v>0</v>
      </c>
    </row>
    <row r="1091" spans="1:20" ht="15.75" x14ac:dyDescent="0.25">
      <c r="A1091" s="45">
        <v>1</v>
      </c>
      <c r="B1091" s="46">
        <v>1</v>
      </c>
      <c r="C1091" s="47">
        <v>8</v>
      </c>
      <c r="D1091" s="47">
        <v>3</v>
      </c>
      <c r="E1091" s="48">
        <v>1</v>
      </c>
      <c r="F1091" s="42">
        <v>1</v>
      </c>
      <c r="G1091" s="42"/>
      <c r="H1091" s="42"/>
      <c r="I1091" s="42"/>
      <c r="J1091" s="49" t="s">
        <v>871</v>
      </c>
      <c r="K1091" s="50">
        <v>0</v>
      </c>
      <c r="L1091" s="50">
        <v>0</v>
      </c>
      <c r="M1091" s="50">
        <v>0</v>
      </c>
      <c r="N1091" s="62">
        <v>0</v>
      </c>
      <c r="O1091" s="122">
        <v>0.03</v>
      </c>
      <c r="P1091" s="50">
        <v>0</v>
      </c>
      <c r="Q1091" s="62">
        <v>0</v>
      </c>
      <c r="R1091" s="101">
        <v>3.5000000000000003E-2</v>
      </c>
      <c r="S1091" s="50">
        <v>0</v>
      </c>
      <c r="T1091" s="62">
        <v>0</v>
      </c>
    </row>
    <row r="1092" spans="1:20" ht="15.75" x14ac:dyDescent="0.25">
      <c r="A1092" s="45">
        <v>2</v>
      </c>
      <c r="B1092" s="46">
        <v>1</v>
      </c>
      <c r="C1092" s="47">
        <v>8</v>
      </c>
      <c r="D1092" s="47">
        <v>3</v>
      </c>
      <c r="E1092" s="48">
        <v>1</v>
      </c>
      <c r="F1092" s="42">
        <v>2</v>
      </c>
      <c r="G1092" s="42"/>
      <c r="H1092" s="42"/>
      <c r="I1092" s="42"/>
      <c r="J1092" s="49" t="s">
        <v>872</v>
      </c>
      <c r="K1092" s="50">
        <v>0</v>
      </c>
      <c r="L1092" s="50">
        <v>0</v>
      </c>
      <c r="M1092" s="50">
        <v>0</v>
      </c>
      <c r="N1092" s="62">
        <v>0</v>
      </c>
      <c r="O1092" s="122">
        <v>0.03</v>
      </c>
      <c r="P1092" s="50">
        <v>0</v>
      </c>
      <c r="Q1092" s="62">
        <v>0</v>
      </c>
      <c r="R1092" s="101">
        <v>3.5000000000000003E-2</v>
      </c>
      <c r="S1092" s="50">
        <v>0</v>
      </c>
      <c r="T1092" s="62">
        <v>0</v>
      </c>
    </row>
    <row r="1093" spans="1:20" ht="15.75" x14ac:dyDescent="0.25">
      <c r="A1093" s="45">
        <v>3</v>
      </c>
      <c r="B1093" s="46">
        <v>1</v>
      </c>
      <c r="C1093" s="47">
        <v>8</v>
      </c>
      <c r="D1093" s="47">
        <v>3</v>
      </c>
      <c r="E1093" s="48">
        <v>1</v>
      </c>
      <c r="F1093" s="42">
        <v>3</v>
      </c>
      <c r="G1093" s="42"/>
      <c r="H1093" s="42"/>
      <c r="I1093" s="42"/>
      <c r="J1093" s="49" t="s">
        <v>873</v>
      </c>
      <c r="K1093" s="50">
        <v>0</v>
      </c>
      <c r="L1093" s="50">
        <v>0</v>
      </c>
      <c r="M1093" s="50">
        <v>0</v>
      </c>
      <c r="N1093" s="62">
        <v>0</v>
      </c>
      <c r="O1093" s="122">
        <v>0.03</v>
      </c>
      <c r="P1093" s="50">
        <v>0</v>
      </c>
      <c r="Q1093" s="62">
        <v>0</v>
      </c>
      <c r="R1093" s="101">
        <v>3.5000000000000003E-2</v>
      </c>
      <c r="S1093" s="50">
        <v>0</v>
      </c>
      <c r="T1093" s="62">
        <v>0</v>
      </c>
    </row>
    <row r="1094" spans="1:20" ht="15.75" x14ac:dyDescent="0.25">
      <c r="A1094" s="123" t="s">
        <v>22</v>
      </c>
      <c r="B1094" s="124">
        <v>1</v>
      </c>
      <c r="C1094" s="125">
        <v>8</v>
      </c>
      <c r="D1094" s="125">
        <v>3</v>
      </c>
      <c r="E1094" s="126">
        <v>2</v>
      </c>
      <c r="F1094" s="131"/>
      <c r="G1094" s="131"/>
      <c r="H1094" s="131"/>
      <c r="I1094" s="131"/>
      <c r="J1094" s="128" t="s">
        <v>867</v>
      </c>
      <c r="K1094" s="144">
        <v>0</v>
      </c>
      <c r="L1094" s="144">
        <v>0</v>
      </c>
      <c r="M1094" s="144">
        <v>0</v>
      </c>
      <c r="N1094" s="144">
        <v>0</v>
      </c>
      <c r="O1094" s="137"/>
      <c r="P1094" s="144">
        <v>0</v>
      </c>
      <c r="Q1094" s="144">
        <v>0</v>
      </c>
      <c r="R1094" s="137"/>
      <c r="S1094" s="144">
        <v>0</v>
      </c>
      <c r="T1094" s="144">
        <v>0</v>
      </c>
    </row>
    <row r="1095" spans="1:20" ht="15.75" x14ac:dyDescent="0.25">
      <c r="A1095" s="54">
        <v>1</v>
      </c>
      <c r="B1095" s="39">
        <v>1</v>
      </c>
      <c r="C1095" s="40">
        <v>8</v>
      </c>
      <c r="D1095" s="40">
        <v>3</v>
      </c>
      <c r="E1095" s="41">
        <v>2</v>
      </c>
      <c r="F1095" s="55">
        <v>1</v>
      </c>
      <c r="G1095" s="42"/>
      <c r="H1095" s="42"/>
      <c r="I1095" s="42"/>
      <c r="J1095" s="43" t="s">
        <v>1199</v>
      </c>
      <c r="K1095" s="72">
        <v>0</v>
      </c>
      <c r="L1095" s="72">
        <v>0</v>
      </c>
      <c r="M1095" s="72">
        <v>0</v>
      </c>
      <c r="N1095" s="72">
        <v>0</v>
      </c>
      <c r="O1095" s="104"/>
      <c r="P1095" s="72">
        <v>0</v>
      </c>
      <c r="Q1095" s="72">
        <v>0</v>
      </c>
      <c r="R1095" s="104"/>
      <c r="S1095" s="72">
        <v>0</v>
      </c>
      <c r="T1095" s="72">
        <v>0</v>
      </c>
    </row>
    <row r="1096" spans="1:20" ht="15.75" x14ac:dyDescent="0.25">
      <c r="A1096" s="76" t="s">
        <v>678</v>
      </c>
      <c r="B1096" s="46">
        <v>1</v>
      </c>
      <c r="C1096" s="47">
        <v>8</v>
      </c>
      <c r="D1096" s="47">
        <v>3</v>
      </c>
      <c r="E1096" s="48">
        <v>2</v>
      </c>
      <c r="F1096" s="42">
        <v>1</v>
      </c>
      <c r="G1096" s="42">
        <v>1</v>
      </c>
      <c r="H1096" s="42"/>
      <c r="I1096" s="42"/>
      <c r="J1096" s="49" t="s">
        <v>902</v>
      </c>
      <c r="K1096" s="50">
        <v>0</v>
      </c>
      <c r="L1096" s="50">
        <v>0</v>
      </c>
      <c r="M1096" s="50">
        <v>0</v>
      </c>
      <c r="N1096" s="62">
        <v>0</v>
      </c>
      <c r="O1096" s="122">
        <v>0.03</v>
      </c>
      <c r="P1096" s="50">
        <v>0</v>
      </c>
      <c r="Q1096" s="62">
        <v>0</v>
      </c>
      <c r="R1096" s="101">
        <v>3.5000000000000003E-2</v>
      </c>
      <c r="S1096" s="50">
        <v>0</v>
      </c>
      <c r="T1096" s="62">
        <v>0</v>
      </c>
    </row>
    <row r="1097" spans="1:20" ht="15.75" x14ac:dyDescent="0.25">
      <c r="A1097" s="84">
        <v>2</v>
      </c>
      <c r="B1097" s="46">
        <v>1</v>
      </c>
      <c r="C1097" s="110">
        <v>8</v>
      </c>
      <c r="D1097" s="110">
        <v>3</v>
      </c>
      <c r="E1097" s="48">
        <v>2</v>
      </c>
      <c r="F1097" s="42">
        <v>2</v>
      </c>
      <c r="G1097" s="42"/>
      <c r="H1097" s="42"/>
      <c r="I1097" s="42"/>
      <c r="J1097" s="43" t="s">
        <v>1200</v>
      </c>
      <c r="K1097" s="72">
        <v>0</v>
      </c>
      <c r="L1097" s="72">
        <v>0</v>
      </c>
      <c r="M1097" s="72">
        <v>0</v>
      </c>
      <c r="N1097" s="72">
        <v>0</v>
      </c>
      <c r="O1097" s="104"/>
      <c r="P1097" s="72">
        <v>0</v>
      </c>
      <c r="Q1097" s="72">
        <v>0</v>
      </c>
      <c r="R1097" s="104"/>
      <c r="S1097" s="72">
        <v>0</v>
      </c>
      <c r="T1097" s="72">
        <v>0</v>
      </c>
    </row>
    <row r="1098" spans="1:20" ht="15.75" x14ac:dyDescent="0.25">
      <c r="A1098" s="76" t="s">
        <v>874</v>
      </c>
      <c r="B1098" s="46">
        <v>1</v>
      </c>
      <c r="C1098" s="47">
        <v>8</v>
      </c>
      <c r="D1098" s="47">
        <v>3</v>
      </c>
      <c r="E1098" s="48">
        <v>2</v>
      </c>
      <c r="F1098" s="42">
        <v>2</v>
      </c>
      <c r="G1098" s="42">
        <v>9</v>
      </c>
      <c r="H1098" s="42"/>
      <c r="I1098" s="88"/>
      <c r="J1098" s="49" t="s">
        <v>902</v>
      </c>
      <c r="K1098" s="50">
        <v>0</v>
      </c>
      <c r="L1098" s="50">
        <v>0</v>
      </c>
      <c r="M1098" s="50">
        <v>0</v>
      </c>
      <c r="N1098" s="62">
        <v>0</v>
      </c>
      <c r="O1098" s="122">
        <v>0.03</v>
      </c>
      <c r="P1098" s="50">
        <v>0</v>
      </c>
      <c r="Q1098" s="62">
        <v>0</v>
      </c>
      <c r="R1098" s="101">
        <v>3.5000000000000003E-2</v>
      </c>
      <c r="S1098" s="50">
        <v>0</v>
      </c>
      <c r="T1098" s="62">
        <v>0</v>
      </c>
    </row>
    <row r="1099" spans="1:20" ht="15.75" x14ac:dyDescent="0.25">
      <c r="A1099" s="84">
        <v>3</v>
      </c>
      <c r="B1099" s="46">
        <v>1</v>
      </c>
      <c r="C1099" s="47">
        <v>8</v>
      </c>
      <c r="D1099" s="47">
        <v>3</v>
      </c>
      <c r="E1099" s="48">
        <v>2</v>
      </c>
      <c r="F1099" s="42">
        <v>3</v>
      </c>
      <c r="G1099" s="42"/>
      <c r="H1099" s="42"/>
      <c r="I1099" s="88"/>
      <c r="J1099" s="43" t="s">
        <v>876</v>
      </c>
      <c r="K1099" s="72">
        <v>0</v>
      </c>
      <c r="L1099" s="72">
        <v>0</v>
      </c>
      <c r="M1099" s="72">
        <v>0</v>
      </c>
      <c r="N1099" s="72">
        <v>0</v>
      </c>
      <c r="O1099" s="104"/>
      <c r="P1099" s="72">
        <v>0</v>
      </c>
      <c r="Q1099" s="72">
        <v>0</v>
      </c>
      <c r="R1099" s="104"/>
      <c r="S1099" s="72">
        <v>0</v>
      </c>
      <c r="T1099" s="72">
        <v>0</v>
      </c>
    </row>
    <row r="1100" spans="1:20" ht="15.75" x14ac:dyDescent="0.25">
      <c r="A1100" s="76" t="s">
        <v>678</v>
      </c>
      <c r="B1100" s="46">
        <v>1</v>
      </c>
      <c r="C1100" s="47">
        <v>8</v>
      </c>
      <c r="D1100" s="47">
        <v>3</v>
      </c>
      <c r="E1100" s="48">
        <v>2</v>
      </c>
      <c r="F1100" s="42">
        <v>3</v>
      </c>
      <c r="G1100" s="42">
        <v>1</v>
      </c>
      <c r="H1100" s="42"/>
      <c r="I1100" s="88"/>
      <c r="J1100" s="49" t="s">
        <v>902</v>
      </c>
      <c r="K1100" s="50">
        <v>0</v>
      </c>
      <c r="L1100" s="50">
        <v>0</v>
      </c>
      <c r="M1100" s="50">
        <v>0</v>
      </c>
      <c r="N1100" s="62">
        <v>0</v>
      </c>
      <c r="O1100" s="122">
        <v>0.03</v>
      </c>
      <c r="P1100" s="50">
        <v>0</v>
      </c>
      <c r="Q1100" s="62">
        <v>0</v>
      </c>
      <c r="R1100" s="101">
        <v>3.5000000000000003E-2</v>
      </c>
      <c r="S1100" s="50">
        <v>0</v>
      </c>
      <c r="T1100" s="62">
        <v>0</v>
      </c>
    </row>
    <row r="1101" spans="1:20" ht="15.75" x14ac:dyDescent="0.25">
      <c r="A1101" s="75">
        <v>4</v>
      </c>
      <c r="B1101" s="39">
        <v>1</v>
      </c>
      <c r="C1101" s="40">
        <v>8</v>
      </c>
      <c r="D1101" s="40">
        <v>3</v>
      </c>
      <c r="E1101" s="41">
        <v>2</v>
      </c>
      <c r="F1101" s="55">
        <v>4</v>
      </c>
      <c r="G1101" s="42"/>
      <c r="H1101" s="42"/>
      <c r="I1101" s="88"/>
      <c r="J1101" s="43" t="s">
        <v>877</v>
      </c>
      <c r="K1101" s="72">
        <v>0</v>
      </c>
      <c r="L1101" s="72">
        <v>0</v>
      </c>
      <c r="M1101" s="50">
        <v>0</v>
      </c>
      <c r="N1101" s="62">
        <v>0</v>
      </c>
      <c r="O1101" s="122">
        <v>0.03</v>
      </c>
      <c r="P1101" s="50">
        <v>0</v>
      </c>
      <c r="Q1101" s="62">
        <v>0</v>
      </c>
      <c r="R1101" s="101">
        <v>3.5000000000000003E-2</v>
      </c>
      <c r="S1101" s="50">
        <v>0</v>
      </c>
      <c r="T1101" s="62">
        <v>0</v>
      </c>
    </row>
    <row r="1102" spans="1:20" ht="15.75" x14ac:dyDescent="0.25">
      <c r="A1102" s="75">
        <v>5</v>
      </c>
      <c r="B1102" s="39">
        <v>1</v>
      </c>
      <c r="C1102" s="40">
        <v>8</v>
      </c>
      <c r="D1102" s="40">
        <v>3</v>
      </c>
      <c r="E1102" s="41">
        <v>2</v>
      </c>
      <c r="F1102" s="55">
        <v>5</v>
      </c>
      <c r="G1102" s="42"/>
      <c r="H1102" s="42"/>
      <c r="I1102" s="88"/>
      <c r="J1102" s="43" t="s">
        <v>878</v>
      </c>
      <c r="K1102" s="72">
        <v>0</v>
      </c>
      <c r="L1102" s="72">
        <v>0</v>
      </c>
      <c r="M1102" s="50">
        <v>0</v>
      </c>
      <c r="N1102" s="62">
        <v>0</v>
      </c>
      <c r="O1102" s="122">
        <v>0.03</v>
      </c>
      <c r="P1102" s="50">
        <v>0</v>
      </c>
      <c r="Q1102" s="62">
        <v>0</v>
      </c>
      <c r="R1102" s="101">
        <v>3.5000000000000003E-2</v>
      </c>
      <c r="S1102" s="50">
        <v>0</v>
      </c>
      <c r="T1102" s="62">
        <v>0</v>
      </c>
    </row>
    <row r="1103" spans="1:20" ht="15.75" x14ac:dyDescent="0.25">
      <c r="A1103" s="51">
        <v>4</v>
      </c>
      <c r="B1103" s="32">
        <v>1</v>
      </c>
      <c r="C1103" s="33">
        <v>8</v>
      </c>
      <c r="D1103" s="33">
        <v>4</v>
      </c>
      <c r="E1103" s="52"/>
      <c r="F1103" s="35"/>
      <c r="G1103" s="35"/>
      <c r="H1103" s="35"/>
      <c r="I1103" s="35"/>
      <c r="J1103" s="67" t="s">
        <v>676</v>
      </c>
      <c r="K1103" s="66">
        <v>0</v>
      </c>
      <c r="L1103" s="66">
        <v>0</v>
      </c>
      <c r="M1103" s="66">
        <v>0</v>
      </c>
      <c r="N1103" s="66">
        <v>0</v>
      </c>
      <c r="O1103" s="102"/>
      <c r="P1103" s="66">
        <v>0</v>
      </c>
      <c r="Q1103" s="66">
        <v>0</v>
      </c>
      <c r="R1103" s="102"/>
      <c r="S1103" s="66">
        <v>0</v>
      </c>
      <c r="T1103" s="66">
        <v>0</v>
      </c>
    </row>
    <row r="1104" spans="1:20" ht="15.75" x14ac:dyDescent="0.25">
      <c r="A1104" s="24" t="s">
        <v>879</v>
      </c>
      <c r="B1104" s="25">
        <v>1</v>
      </c>
      <c r="C1104" s="26">
        <v>9</v>
      </c>
      <c r="D1104" s="26"/>
      <c r="E1104" s="26"/>
      <c r="F1104" s="27"/>
      <c r="G1104" s="27"/>
      <c r="H1104" s="27"/>
      <c r="I1104" s="27"/>
      <c r="J1104" s="28" t="s">
        <v>880</v>
      </c>
      <c r="K1104" s="29">
        <v>0</v>
      </c>
      <c r="L1104" s="29">
        <v>0</v>
      </c>
      <c r="M1104" s="29">
        <v>0</v>
      </c>
      <c r="N1104" s="29">
        <v>0</v>
      </c>
      <c r="O1104" s="103"/>
      <c r="P1104" s="29">
        <v>0</v>
      </c>
      <c r="Q1104" s="29">
        <v>0</v>
      </c>
      <c r="R1104" s="103"/>
      <c r="S1104" s="29">
        <v>0</v>
      </c>
      <c r="T1104" s="29">
        <v>0</v>
      </c>
    </row>
    <row r="1105" spans="1:20" ht="15.75" x14ac:dyDescent="0.25">
      <c r="A1105" s="45"/>
      <c r="B1105" s="46">
        <v>1</v>
      </c>
      <c r="C1105" s="47">
        <v>9</v>
      </c>
      <c r="D1105" s="47">
        <v>1</v>
      </c>
      <c r="E1105" s="48"/>
      <c r="F1105" s="42"/>
      <c r="G1105" s="42"/>
      <c r="H1105" s="42"/>
      <c r="I1105" s="88"/>
      <c r="J1105" s="49" t="s">
        <v>881</v>
      </c>
      <c r="K1105" s="50">
        <v>0</v>
      </c>
      <c r="L1105" s="50">
        <v>0</v>
      </c>
      <c r="M1105" s="50">
        <v>0</v>
      </c>
      <c r="N1105" s="62">
        <v>0</v>
      </c>
      <c r="O1105" s="122">
        <v>0.03</v>
      </c>
      <c r="P1105" s="50">
        <v>0</v>
      </c>
      <c r="Q1105" s="62">
        <v>0</v>
      </c>
      <c r="R1105" s="101">
        <v>3.5000000000000003E-2</v>
      </c>
      <c r="S1105" s="50">
        <v>0</v>
      </c>
      <c r="T1105" s="62">
        <v>0</v>
      </c>
    </row>
    <row r="1106" spans="1:20" ht="15.75" x14ac:dyDescent="0.25">
      <c r="A1106" s="45"/>
      <c r="B1106" s="46">
        <v>1</v>
      </c>
      <c r="C1106" s="47">
        <v>9</v>
      </c>
      <c r="D1106" s="47">
        <v>2</v>
      </c>
      <c r="E1106" s="48"/>
      <c r="F1106" s="42"/>
      <c r="G1106" s="42"/>
      <c r="H1106" s="42"/>
      <c r="I1106" s="88"/>
      <c r="J1106" s="49" t="s">
        <v>882</v>
      </c>
      <c r="K1106" s="50">
        <v>0</v>
      </c>
      <c r="L1106" s="50">
        <v>0</v>
      </c>
      <c r="M1106" s="50">
        <v>0</v>
      </c>
      <c r="N1106" s="62">
        <v>0</v>
      </c>
      <c r="O1106" s="122">
        <v>0.03</v>
      </c>
      <c r="P1106" s="50">
        <v>0</v>
      </c>
      <c r="Q1106" s="62">
        <v>0</v>
      </c>
      <c r="R1106" s="101">
        <v>3.5000000000000003E-2</v>
      </c>
      <c r="S1106" s="50">
        <v>0</v>
      </c>
      <c r="T1106" s="62">
        <v>0</v>
      </c>
    </row>
    <row r="1107" spans="1:20" ht="15.75" x14ac:dyDescent="0.25">
      <c r="A1107" s="45"/>
      <c r="B1107" s="46">
        <v>1</v>
      </c>
      <c r="C1107" s="47">
        <v>9</v>
      </c>
      <c r="D1107" s="47">
        <v>3</v>
      </c>
      <c r="E1107" s="48"/>
      <c r="F1107" s="42"/>
      <c r="G1107" s="42"/>
      <c r="H1107" s="42"/>
      <c r="I1107" s="88"/>
      <c r="J1107" s="49" t="s">
        <v>883</v>
      </c>
      <c r="K1107" s="50">
        <v>0</v>
      </c>
      <c r="L1107" s="50">
        <v>0</v>
      </c>
      <c r="M1107" s="50">
        <v>0</v>
      </c>
      <c r="N1107" s="62">
        <v>0</v>
      </c>
      <c r="O1107" s="122">
        <v>0.03</v>
      </c>
      <c r="P1107" s="50">
        <v>0</v>
      </c>
      <c r="Q1107" s="62">
        <v>0</v>
      </c>
      <c r="R1107" s="101">
        <v>3.5000000000000003E-2</v>
      </c>
      <c r="S1107" s="50">
        <v>0</v>
      </c>
      <c r="T1107" s="62">
        <v>0</v>
      </c>
    </row>
    <row r="1108" spans="1:20" ht="15.75" x14ac:dyDescent="0.25">
      <c r="A1108" s="45"/>
      <c r="B1108" s="46">
        <v>1</v>
      </c>
      <c r="C1108" s="47">
        <v>9</v>
      </c>
      <c r="D1108" s="47">
        <v>4</v>
      </c>
      <c r="E1108" s="48"/>
      <c r="F1108" s="42"/>
      <c r="G1108" s="42"/>
      <c r="H1108" s="42"/>
      <c r="I1108" s="88"/>
      <c r="J1108" s="49" t="s">
        <v>884</v>
      </c>
      <c r="K1108" s="50">
        <v>0</v>
      </c>
      <c r="L1108" s="50">
        <v>0</v>
      </c>
      <c r="M1108" s="50">
        <v>0</v>
      </c>
      <c r="N1108" s="62">
        <v>0</v>
      </c>
      <c r="O1108" s="122">
        <v>0.03</v>
      </c>
      <c r="P1108" s="50">
        <v>0</v>
      </c>
      <c r="Q1108" s="62">
        <v>0</v>
      </c>
      <c r="R1108" s="101">
        <v>3.5000000000000003E-2</v>
      </c>
      <c r="S1108" s="50">
        <v>0</v>
      </c>
      <c r="T1108" s="62">
        <v>0</v>
      </c>
    </row>
    <row r="1109" spans="1:20" ht="15.75" x14ac:dyDescent="0.25">
      <c r="A1109" s="45"/>
      <c r="B1109" s="46">
        <v>1</v>
      </c>
      <c r="C1109" s="47">
        <v>9</v>
      </c>
      <c r="D1109" s="47">
        <v>5</v>
      </c>
      <c r="E1109" s="48"/>
      <c r="F1109" s="42"/>
      <c r="G1109" s="42"/>
      <c r="H1109" s="42"/>
      <c r="I1109" s="88"/>
      <c r="J1109" s="49" t="s">
        <v>885</v>
      </c>
      <c r="K1109" s="50">
        <v>0</v>
      </c>
      <c r="L1109" s="50">
        <v>0</v>
      </c>
      <c r="M1109" s="50">
        <v>0</v>
      </c>
      <c r="N1109" s="62">
        <v>0</v>
      </c>
      <c r="O1109" s="122">
        <v>0.03</v>
      </c>
      <c r="P1109" s="50">
        <v>0</v>
      </c>
      <c r="Q1109" s="62">
        <v>0</v>
      </c>
      <c r="R1109" s="101">
        <v>3.5000000000000003E-2</v>
      </c>
      <c r="S1109" s="50">
        <v>0</v>
      </c>
      <c r="T1109" s="62">
        <v>0</v>
      </c>
    </row>
    <row r="1110" spans="1:20" ht="15.75" x14ac:dyDescent="0.25">
      <c r="A1110" s="45"/>
      <c r="B1110" s="46">
        <v>1</v>
      </c>
      <c r="C1110" s="47">
        <v>9</v>
      </c>
      <c r="D1110" s="47">
        <v>6</v>
      </c>
      <c r="E1110" s="48"/>
      <c r="F1110" s="42"/>
      <c r="G1110" s="42"/>
      <c r="H1110" s="42"/>
      <c r="I1110" s="88"/>
      <c r="J1110" s="49" t="s">
        <v>886</v>
      </c>
      <c r="K1110" s="50">
        <v>0</v>
      </c>
      <c r="L1110" s="50">
        <v>0</v>
      </c>
      <c r="M1110" s="50">
        <v>0</v>
      </c>
      <c r="N1110" s="62">
        <v>0</v>
      </c>
      <c r="O1110" s="122">
        <v>0.03</v>
      </c>
      <c r="P1110" s="50">
        <v>0</v>
      </c>
      <c r="Q1110" s="62">
        <v>0</v>
      </c>
      <c r="R1110" s="101">
        <v>3.5000000000000003E-2</v>
      </c>
      <c r="S1110" s="50">
        <v>0</v>
      </c>
      <c r="T1110" s="62">
        <v>0</v>
      </c>
    </row>
    <row r="1111" spans="1:20" ht="15.75" x14ac:dyDescent="0.25">
      <c r="A1111" s="24" t="s">
        <v>887</v>
      </c>
      <c r="B1111" s="25">
        <v>1</v>
      </c>
      <c r="C1111" s="26">
        <v>0</v>
      </c>
      <c r="D1111" s="26"/>
      <c r="E1111" s="26"/>
      <c r="F1111" s="27"/>
      <c r="G1111" s="27"/>
      <c r="H1111" s="27"/>
      <c r="I1111" s="27"/>
      <c r="J1111" s="28" t="s">
        <v>888</v>
      </c>
      <c r="K1111" s="29">
        <v>0</v>
      </c>
      <c r="L1111" s="29">
        <v>0</v>
      </c>
      <c r="M1111" s="29">
        <v>0</v>
      </c>
      <c r="N1111" s="29">
        <v>0</v>
      </c>
      <c r="O1111" s="103"/>
      <c r="P1111" s="29">
        <v>0</v>
      </c>
      <c r="Q1111" s="29">
        <v>0</v>
      </c>
      <c r="R1111" s="103"/>
      <c r="S1111" s="29">
        <v>0</v>
      </c>
      <c r="T1111" s="29">
        <v>0</v>
      </c>
    </row>
    <row r="1112" spans="1:20" ht="15.75" x14ac:dyDescent="0.25">
      <c r="A1112" s="51" t="s">
        <v>889</v>
      </c>
      <c r="B1112" s="81">
        <v>1</v>
      </c>
      <c r="C1112" s="82">
        <v>0</v>
      </c>
      <c r="D1112" s="82">
        <v>1</v>
      </c>
      <c r="E1112" s="89"/>
      <c r="F1112" s="89"/>
      <c r="G1112" s="89"/>
      <c r="H1112" s="89"/>
      <c r="I1112" s="89"/>
      <c r="J1112" s="67" t="s">
        <v>890</v>
      </c>
      <c r="K1112" s="66">
        <v>0</v>
      </c>
      <c r="L1112" s="66">
        <v>0</v>
      </c>
      <c r="M1112" s="66">
        <v>0</v>
      </c>
      <c r="N1112" s="66">
        <v>0</v>
      </c>
      <c r="O1112" s="102"/>
      <c r="P1112" s="66">
        <v>0</v>
      </c>
      <c r="Q1112" s="66">
        <v>0</v>
      </c>
      <c r="R1112" s="102"/>
      <c r="S1112" s="66">
        <v>0</v>
      </c>
      <c r="T1112" s="66">
        <v>0</v>
      </c>
    </row>
    <row r="1113" spans="1:20" ht="15.75" x14ac:dyDescent="0.25">
      <c r="A1113" s="38" t="s">
        <v>10</v>
      </c>
      <c r="B1113" s="46">
        <v>1</v>
      </c>
      <c r="C1113" s="47">
        <v>0</v>
      </c>
      <c r="D1113" s="47">
        <v>1</v>
      </c>
      <c r="E1113" s="88"/>
      <c r="F1113" s="88"/>
      <c r="G1113" s="88"/>
      <c r="H1113" s="88"/>
      <c r="I1113" s="88"/>
      <c r="J1113" s="49" t="s">
        <v>891</v>
      </c>
      <c r="K1113" s="50">
        <v>0</v>
      </c>
      <c r="L1113" s="50">
        <v>0</v>
      </c>
      <c r="M1113" s="50">
        <v>0</v>
      </c>
      <c r="N1113" s="62">
        <v>0</v>
      </c>
      <c r="O1113" s="122">
        <v>0.03</v>
      </c>
      <c r="P1113" s="50">
        <v>0</v>
      </c>
      <c r="Q1113" s="62">
        <v>0</v>
      </c>
      <c r="R1113" s="101">
        <v>3.5000000000000003E-2</v>
      </c>
      <c r="S1113" s="50">
        <v>0</v>
      </c>
      <c r="T1113" s="62">
        <v>0</v>
      </c>
    </row>
    <row r="1114" spans="1:20" ht="15.75" x14ac:dyDescent="0.25">
      <c r="A1114" s="38" t="s">
        <v>22</v>
      </c>
      <c r="B1114" s="46">
        <v>1</v>
      </c>
      <c r="C1114" s="47">
        <v>0</v>
      </c>
      <c r="D1114" s="47">
        <v>1</v>
      </c>
      <c r="E1114" s="88"/>
      <c r="F1114" s="88"/>
      <c r="G1114" s="88"/>
      <c r="H1114" s="88"/>
      <c r="I1114" s="88"/>
      <c r="J1114" s="49" t="s">
        <v>892</v>
      </c>
      <c r="K1114" s="50">
        <v>0</v>
      </c>
      <c r="L1114" s="50">
        <v>0</v>
      </c>
      <c r="M1114" s="50">
        <v>0</v>
      </c>
      <c r="N1114" s="62">
        <v>0</v>
      </c>
      <c r="O1114" s="122">
        <v>0.03</v>
      </c>
      <c r="P1114" s="50">
        <v>0</v>
      </c>
      <c r="Q1114" s="62">
        <v>0</v>
      </c>
      <c r="R1114" s="101">
        <v>3.5000000000000003E-2</v>
      </c>
      <c r="S1114" s="50">
        <v>0</v>
      </c>
      <c r="T1114" s="62">
        <v>0</v>
      </c>
    </row>
    <row r="1115" spans="1:20" ht="15.75" x14ac:dyDescent="0.25">
      <c r="A1115" s="51" t="s">
        <v>893</v>
      </c>
      <c r="B1115" s="81">
        <v>1</v>
      </c>
      <c r="C1115" s="82">
        <v>0</v>
      </c>
      <c r="D1115" s="82">
        <v>2</v>
      </c>
      <c r="E1115" s="89"/>
      <c r="F1115" s="89"/>
      <c r="G1115" s="89"/>
      <c r="H1115" s="89"/>
      <c r="I1115" s="89"/>
      <c r="J1115" s="67" t="s">
        <v>894</v>
      </c>
      <c r="K1115" s="66">
        <v>0</v>
      </c>
      <c r="L1115" s="66">
        <v>0</v>
      </c>
      <c r="M1115" s="66">
        <v>0</v>
      </c>
      <c r="N1115" s="66">
        <v>0</v>
      </c>
      <c r="O1115" s="105">
        <v>0.03</v>
      </c>
      <c r="P1115" s="66">
        <v>0</v>
      </c>
      <c r="Q1115" s="66">
        <v>0</v>
      </c>
      <c r="R1115" s="105">
        <v>3.5000000000000003E-2</v>
      </c>
      <c r="S1115" s="66">
        <v>0</v>
      </c>
      <c r="T1115" s="66">
        <v>0</v>
      </c>
    </row>
    <row r="1116" spans="1:20" ht="15.75" x14ac:dyDescent="0.25">
      <c r="A1116" s="24"/>
      <c r="B1116" s="25"/>
      <c r="C1116" s="26"/>
      <c r="D1116" s="26"/>
      <c r="E1116" s="26"/>
      <c r="F1116" s="27"/>
      <c r="G1116" s="27"/>
      <c r="H1116" s="27"/>
      <c r="I1116" s="27"/>
      <c r="J1116" s="90" t="s">
        <v>895</v>
      </c>
      <c r="K1116" s="29">
        <v>82010168.799999997</v>
      </c>
      <c r="L1116" s="29">
        <v>26104038.548888892</v>
      </c>
      <c r="M1116" s="29">
        <v>39315130.876000002</v>
      </c>
      <c r="N1116" s="29">
        <v>147429338.22488892</v>
      </c>
      <c r="O1116" s="103"/>
      <c r="P1116" s="29">
        <v>3540286.1399999997</v>
      </c>
      <c r="Q1116" s="29">
        <v>150969624.36488891</v>
      </c>
      <c r="R1116" s="103"/>
      <c r="S1116" s="29">
        <v>3933017.6100000003</v>
      </c>
      <c r="T1116" s="29">
        <v>154903192.7448889</v>
      </c>
    </row>
    <row r="1117" spans="1:20" s="276" customFormat="1" x14ac:dyDescent="0.25">
      <c r="A1117" s="275"/>
      <c r="J1117" s="277" t="s">
        <v>1264</v>
      </c>
      <c r="K1117" s="276">
        <v>22.89</v>
      </c>
      <c r="L1117" s="276">
        <v>27.6</v>
      </c>
      <c r="M1117" s="278"/>
      <c r="N1117" s="278"/>
      <c r="O1117" s="279"/>
      <c r="R1117" s="279"/>
    </row>
    <row r="1118" spans="1:20" s="276" customFormat="1" x14ac:dyDescent="0.25">
      <c r="A1118" s="275"/>
      <c r="M1118" s="278"/>
      <c r="N1118" s="278"/>
      <c r="O1118" s="279"/>
      <c r="R1118" s="279"/>
    </row>
    <row r="1119" spans="1:20" s="276" customFormat="1" x14ac:dyDescent="0.25">
      <c r="A1119" s="275"/>
      <c r="J1119" s="277" t="s">
        <v>1265</v>
      </c>
      <c r="K1119" s="280">
        <v>28142959.27</v>
      </c>
      <c r="L1119" s="280">
        <v>11728406.550000001</v>
      </c>
      <c r="M1119" s="280">
        <v>14091673.34</v>
      </c>
      <c r="N1119" s="278"/>
      <c r="O1119" s="279"/>
      <c r="R1119" s="279"/>
    </row>
    <row r="1120" spans="1:20" s="276" customFormat="1" x14ac:dyDescent="0.25">
      <c r="A1120" s="275"/>
      <c r="J1120" s="277" t="s">
        <v>1266</v>
      </c>
      <c r="K1120" s="280">
        <v>122068461</v>
      </c>
      <c r="L1120" s="280">
        <v>40689487</v>
      </c>
      <c r="M1120" s="280">
        <v>40689487</v>
      </c>
      <c r="N1120" s="278"/>
      <c r="O1120" s="279"/>
      <c r="R1120" s="279"/>
    </row>
    <row r="1121" spans="1:18" s="276" customFormat="1" x14ac:dyDescent="0.25">
      <c r="A1121" s="275"/>
      <c r="J1121" s="277" t="s">
        <v>1267</v>
      </c>
      <c r="K1121" s="280">
        <v>16540972.98</v>
      </c>
      <c r="L1121" s="280">
        <v>5513657.6600000001</v>
      </c>
      <c r="M1121" s="280">
        <v>11027315.289999999</v>
      </c>
      <c r="N1121" s="278"/>
      <c r="O1121" s="279"/>
      <c r="R1121" s="279"/>
    </row>
    <row r="1122" spans="1:18" s="276" customFormat="1" x14ac:dyDescent="0.25">
      <c r="A1122" s="275"/>
      <c r="K1122" s="280"/>
      <c r="M1122" s="280"/>
      <c r="N1122" s="278"/>
      <c r="O1122" s="279"/>
      <c r="R1122" s="279"/>
    </row>
    <row r="1123" spans="1:18" s="276" customFormat="1" x14ac:dyDescent="0.25">
      <c r="A1123" s="275"/>
      <c r="K1123" s="280">
        <f>SUM(K1119:K1122)</f>
        <v>166752393.25</v>
      </c>
      <c r="L1123" s="281">
        <f>SUM(L1119:L1122)</f>
        <v>57931551.209999993</v>
      </c>
      <c r="M1123" s="282">
        <f>SUM(M1119:M1121)</f>
        <v>65808475.630000003</v>
      </c>
      <c r="N1123" s="278"/>
      <c r="O1123" s="279"/>
      <c r="R1123" s="279"/>
    </row>
    <row r="1124" spans="1:18" x14ac:dyDescent="0.25">
      <c r="M1124" s="273"/>
    </row>
    <row r="1154" spans="1:18" x14ac:dyDescent="0.25">
      <c r="K1154" s="268"/>
      <c r="L1154" s="268"/>
      <c r="M1154" s="271"/>
    </row>
    <row r="1155" spans="1:18" x14ac:dyDescent="0.25">
      <c r="K1155" s="268"/>
      <c r="L1155" s="268"/>
      <c r="M1155" s="271"/>
    </row>
    <row r="1156" spans="1:18" x14ac:dyDescent="0.25">
      <c r="K1156" s="268"/>
      <c r="L1156" s="268"/>
      <c r="M1156" s="271"/>
    </row>
    <row r="1157" spans="1:18" x14ac:dyDescent="0.25">
      <c r="K1157" s="268"/>
      <c r="L1157" s="268"/>
      <c r="M1157" s="271"/>
    </row>
    <row r="1158" spans="1:18" x14ac:dyDescent="0.25">
      <c r="K1158" s="268"/>
      <c r="L1158" s="268"/>
      <c r="M1158" s="271"/>
    </row>
    <row r="1159" spans="1:18" x14ac:dyDescent="0.25">
      <c r="K1159" s="268"/>
      <c r="L1159" s="268"/>
      <c r="M1159" s="268"/>
    </row>
    <row r="1160" spans="1:18" x14ac:dyDescent="0.25">
      <c r="K1160" s="268"/>
      <c r="L1160" s="268"/>
      <c r="M1160" s="271"/>
    </row>
    <row r="1161" spans="1:18" x14ac:dyDescent="0.25">
      <c r="K1161" s="268"/>
      <c r="L1161" s="268"/>
      <c r="M1161" s="271"/>
    </row>
    <row r="1162" spans="1:18" x14ac:dyDescent="0.25">
      <c r="K1162" s="268"/>
      <c r="L1162" s="268"/>
      <c r="M1162" s="271"/>
    </row>
    <row r="1163" spans="1:18" x14ac:dyDescent="0.25">
      <c r="K1163" s="268"/>
      <c r="L1163" s="268"/>
      <c r="M1163" s="271"/>
    </row>
    <row r="1164" spans="1:18" x14ac:dyDescent="0.25">
      <c r="K1164" s="268"/>
      <c r="L1164" s="268"/>
      <c r="M1164" s="271"/>
    </row>
    <row r="1165" spans="1:18" x14ac:dyDescent="0.25">
      <c r="K1165" s="268"/>
      <c r="L1165" s="268"/>
      <c r="M1165" s="271"/>
    </row>
    <row r="1166" spans="1:18" x14ac:dyDescent="0.25">
      <c r="K1166" s="268"/>
      <c r="L1166" s="268"/>
      <c r="M1166" s="268"/>
    </row>
    <row r="1167" spans="1:18" x14ac:dyDescent="0.25">
      <c r="K1167" s="268"/>
      <c r="L1167" s="268"/>
      <c r="M1167" s="271"/>
    </row>
    <row r="1168" spans="1:18" s="1" customFormat="1" x14ac:dyDescent="0.25">
      <c r="A1168" s="269"/>
      <c r="C1168" s="270"/>
      <c r="D1168" s="270"/>
      <c r="K1168" s="271"/>
      <c r="L1168" s="271"/>
      <c r="M1168" s="271"/>
      <c r="O1168" s="109"/>
      <c r="R1168" s="109"/>
    </row>
    <row r="1169" spans="11:13" x14ac:dyDescent="0.25">
      <c r="K1169" s="268"/>
      <c r="L1169" s="268"/>
      <c r="M1169" s="271"/>
    </row>
    <row r="1170" spans="11:13" x14ac:dyDescent="0.25">
      <c r="K1170" s="268"/>
    </row>
  </sheetData>
  <mergeCells count="16">
    <mergeCell ref="T4:T6"/>
    <mergeCell ref="A1:T1"/>
    <mergeCell ref="A2:T2"/>
    <mergeCell ref="A4:A6"/>
    <mergeCell ref="B4:B6"/>
    <mergeCell ref="C4:D6"/>
    <mergeCell ref="J4:J6"/>
    <mergeCell ref="K4:K6"/>
    <mergeCell ref="L4:L6"/>
    <mergeCell ref="M4:M6"/>
    <mergeCell ref="N4:N6"/>
    <mergeCell ref="O4:O6"/>
    <mergeCell ref="P4:P6"/>
    <mergeCell ref="Q4:Q6"/>
    <mergeCell ref="R4:R6"/>
    <mergeCell ref="S4:S6"/>
  </mergeCells>
  <printOptions horizontalCentered="1"/>
  <pageMargins left="0.31496062992125984" right="0.31496062992125984" top="0.19685039370078741" bottom="0.15748031496062992" header="0.31496062992125984" footer="0.31496062992125984"/>
  <pageSetup scale="7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7"/>
  <sheetViews>
    <sheetView workbookViewId="0">
      <selection activeCell="K11" sqref="K11"/>
    </sheetView>
  </sheetViews>
  <sheetFormatPr baseColWidth="10" defaultColWidth="8" defaultRowHeight="12.75" x14ac:dyDescent="0.2"/>
  <cols>
    <col min="1" max="1" width="10.28515625" style="113" customWidth="1"/>
    <col min="2" max="2" width="40.7109375" style="113" customWidth="1"/>
    <col min="3" max="3" width="8" style="113" customWidth="1"/>
    <col min="4" max="4" width="15.28515625" style="113" customWidth="1"/>
    <col min="5" max="5" width="1.42578125" style="113" customWidth="1"/>
    <col min="6" max="6" width="21.5703125" style="113" customWidth="1"/>
    <col min="7" max="7" width="22.5703125" style="113" customWidth="1"/>
    <col min="8" max="9" width="8" style="113" customWidth="1"/>
    <col min="10" max="10" width="6" style="113" customWidth="1"/>
    <col min="11" max="256" width="8" style="113"/>
    <col min="257" max="257" width="10.28515625" style="113" customWidth="1"/>
    <col min="258" max="258" width="40.7109375" style="113" customWidth="1"/>
    <col min="259" max="259" width="8" style="113" customWidth="1"/>
    <col min="260" max="260" width="15.28515625" style="113" customWidth="1"/>
    <col min="261" max="261" width="2" style="113" customWidth="1"/>
    <col min="262" max="262" width="18.140625" style="113" customWidth="1"/>
    <col min="263" max="263" width="21.85546875" style="113" customWidth="1"/>
    <col min="264" max="265" width="8" style="113" customWidth="1"/>
    <col min="266" max="266" width="6" style="113" customWidth="1"/>
    <col min="267" max="512" width="8" style="113"/>
    <col min="513" max="513" width="10.28515625" style="113" customWidth="1"/>
    <col min="514" max="514" width="40.7109375" style="113" customWidth="1"/>
    <col min="515" max="515" width="8" style="113" customWidth="1"/>
    <col min="516" max="516" width="15.28515625" style="113" customWidth="1"/>
    <col min="517" max="517" width="2" style="113" customWidth="1"/>
    <col min="518" max="518" width="18.140625" style="113" customWidth="1"/>
    <col min="519" max="519" width="21.85546875" style="113" customWidth="1"/>
    <col min="520" max="521" width="8" style="113" customWidth="1"/>
    <col min="522" max="522" width="6" style="113" customWidth="1"/>
    <col min="523" max="768" width="8" style="113"/>
    <col min="769" max="769" width="10.28515625" style="113" customWidth="1"/>
    <col min="770" max="770" width="40.7109375" style="113" customWidth="1"/>
    <col min="771" max="771" width="8" style="113" customWidth="1"/>
    <col min="772" max="772" width="15.28515625" style="113" customWidth="1"/>
    <col min="773" max="773" width="2" style="113" customWidth="1"/>
    <col min="774" max="774" width="18.140625" style="113" customWidth="1"/>
    <col min="775" max="775" width="21.85546875" style="113" customWidth="1"/>
    <col min="776" max="777" width="8" style="113" customWidth="1"/>
    <col min="778" max="778" width="6" style="113" customWidth="1"/>
    <col min="779" max="1024" width="8" style="113"/>
    <col min="1025" max="1025" width="10.28515625" style="113" customWidth="1"/>
    <col min="1026" max="1026" width="40.7109375" style="113" customWidth="1"/>
    <col min="1027" max="1027" width="8" style="113" customWidth="1"/>
    <col min="1028" max="1028" width="15.28515625" style="113" customWidth="1"/>
    <col min="1029" max="1029" width="2" style="113" customWidth="1"/>
    <col min="1030" max="1030" width="18.140625" style="113" customWidth="1"/>
    <col min="1031" max="1031" width="21.85546875" style="113" customWidth="1"/>
    <col min="1032" max="1033" width="8" style="113" customWidth="1"/>
    <col min="1034" max="1034" width="6" style="113" customWidth="1"/>
    <col min="1035" max="1280" width="8" style="113"/>
    <col min="1281" max="1281" width="10.28515625" style="113" customWidth="1"/>
    <col min="1282" max="1282" width="40.7109375" style="113" customWidth="1"/>
    <col min="1283" max="1283" width="8" style="113" customWidth="1"/>
    <col min="1284" max="1284" width="15.28515625" style="113" customWidth="1"/>
    <col min="1285" max="1285" width="2" style="113" customWidth="1"/>
    <col min="1286" max="1286" width="18.140625" style="113" customWidth="1"/>
    <col min="1287" max="1287" width="21.85546875" style="113" customWidth="1"/>
    <col min="1288" max="1289" width="8" style="113" customWidth="1"/>
    <col min="1290" max="1290" width="6" style="113" customWidth="1"/>
    <col min="1291" max="1536" width="8" style="113"/>
    <col min="1537" max="1537" width="10.28515625" style="113" customWidth="1"/>
    <col min="1538" max="1538" width="40.7109375" style="113" customWidth="1"/>
    <col min="1539" max="1539" width="8" style="113" customWidth="1"/>
    <col min="1540" max="1540" width="15.28515625" style="113" customWidth="1"/>
    <col min="1541" max="1541" width="2" style="113" customWidth="1"/>
    <col min="1542" max="1542" width="18.140625" style="113" customWidth="1"/>
    <col min="1543" max="1543" width="21.85546875" style="113" customWidth="1"/>
    <col min="1544" max="1545" width="8" style="113" customWidth="1"/>
    <col min="1546" max="1546" width="6" style="113" customWidth="1"/>
    <col min="1547" max="1792" width="8" style="113"/>
    <col min="1793" max="1793" width="10.28515625" style="113" customWidth="1"/>
    <col min="1794" max="1794" width="40.7109375" style="113" customWidth="1"/>
    <col min="1795" max="1795" width="8" style="113" customWidth="1"/>
    <col min="1796" max="1796" width="15.28515625" style="113" customWidth="1"/>
    <col min="1797" max="1797" width="2" style="113" customWidth="1"/>
    <col min="1798" max="1798" width="18.140625" style="113" customWidth="1"/>
    <col min="1799" max="1799" width="21.85546875" style="113" customWidth="1"/>
    <col min="1800" max="1801" width="8" style="113" customWidth="1"/>
    <col min="1802" max="1802" width="6" style="113" customWidth="1"/>
    <col min="1803" max="2048" width="8" style="113"/>
    <col min="2049" max="2049" width="10.28515625" style="113" customWidth="1"/>
    <col min="2050" max="2050" width="40.7109375" style="113" customWidth="1"/>
    <col min="2051" max="2051" width="8" style="113" customWidth="1"/>
    <col min="2052" max="2052" width="15.28515625" style="113" customWidth="1"/>
    <col min="2053" max="2053" width="2" style="113" customWidth="1"/>
    <col min="2054" max="2054" width="18.140625" style="113" customWidth="1"/>
    <col min="2055" max="2055" width="21.85546875" style="113" customWidth="1"/>
    <col min="2056" max="2057" width="8" style="113" customWidth="1"/>
    <col min="2058" max="2058" width="6" style="113" customWidth="1"/>
    <col min="2059" max="2304" width="8" style="113"/>
    <col min="2305" max="2305" width="10.28515625" style="113" customWidth="1"/>
    <col min="2306" max="2306" width="40.7109375" style="113" customWidth="1"/>
    <col min="2307" max="2307" width="8" style="113" customWidth="1"/>
    <col min="2308" max="2308" width="15.28515625" style="113" customWidth="1"/>
    <col min="2309" max="2309" width="2" style="113" customWidth="1"/>
    <col min="2310" max="2310" width="18.140625" style="113" customWidth="1"/>
    <col min="2311" max="2311" width="21.85546875" style="113" customWidth="1"/>
    <col min="2312" max="2313" width="8" style="113" customWidth="1"/>
    <col min="2314" max="2314" width="6" style="113" customWidth="1"/>
    <col min="2315" max="2560" width="8" style="113"/>
    <col min="2561" max="2561" width="10.28515625" style="113" customWidth="1"/>
    <col min="2562" max="2562" width="40.7109375" style="113" customWidth="1"/>
    <col min="2563" max="2563" width="8" style="113" customWidth="1"/>
    <col min="2564" max="2564" width="15.28515625" style="113" customWidth="1"/>
    <col min="2565" max="2565" width="2" style="113" customWidth="1"/>
    <col min="2566" max="2566" width="18.140625" style="113" customWidth="1"/>
    <col min="2567" max="2567" width="21.85546875" style="113" customWidth="1"/>
    <col min="2568" max="2569" width="8" style="113" customWidth="1"/>
    <col min="2570" max="2570" width="6" style="113" customWidth="1"/>
    <col min="2571" max="2816" width="8" style="113"/>
    <col min="2817" max="2817" width="10.28515625" style="113" customWidth="1"/>
    <col min="2818" max="2818" width="40.7109375" style="113" customWidth="1"/>
    <col min="2819" max="2819" width="8" style="113" customWidth="1"/>
    <col min="2820" max="2820" width="15.28515625" style="113" customWidth="1"/>
    <col min="2821" max="2821" width="2" style="113" customWidth="1"/>
    <col min="2822" max="2822" width="18.140625" style="113" customWidth="1"/>
    <col min="2823" max="2823" width="21.85546875" style="113" customWidth="1"/>
    <col min="2824" max="2825" width="8" style="113" customWidth="1"/>
    <col min="2826" max="2826" width="6" style="113" customWidth="1"/>
    <col min="2827" max="3072" width="8" style="113"/>
    <col min="3073" max="3073" width="10.28515625" style="113" customWidth="1"/>
    <col min="3074" max="3074" width="40.7109375" style="113" customWidth="1"/>
    <col min="3075" max="3075" width="8" style="113" customWidth="1"/>
    <col min="3076" max="3076" width="15.28515625" style="113" customWidth="1"/>
    <col min="3077" max="3077" width="2" style="113" customWidth="1"/>
    <col min="3078" max="3078" width="18.140625" style="113" customWidth="1"/>
    <col min="3079" max="3079" width="21.85546875" style="113" customWidth="1"/>
    <col min="3080" max="3081" width="8" style="113" customWidth="1"/>
    <col min="3082" max="3082" width="6" style="113" customWidth="1"/>
    <col min="3083" max="3328" width="8" style="113"/>
    <col min="3329" max="3329" width="10.28515625" style="113" customWidth="1"/>
    <col min="3330" max="3330" width="40.7109375" style="113" customWidth="1"/>
    <col min="3331" max="3331" width="8" style="113" customWidth="1"/>
    <col min="3332" max="3332" width="15.28515625" style="113" customWidth="1"/>
    <col min="3333" max="3333" width="2" style="113" customWidth="1"/>
    <col min="3334" max="3334" width="18.140625" style="113" customWidth="1"/>
    <col min="3335" max="3335" width="21.85546875" style="113" customWidth="1"/>
    <col min="3336" max="3337" width="8" style="113" customWidth="1"/>
    <col min="3338" max="3338" width="6" style="113" customWidth="1"/>
    <col min="3339" max="3584" width="8" style="113"/>
    <col min="3585" max="3585" width="10.28515625" style="113" customWidth="1"/>
    <col min="3586" max="3586" width="40.7109375" style="113" customWidth="1"/>
    <col min="3587" max="3587" width="8" style="113" customWidth="1"/>
    <col min="3588" max="3588" width="15.28515625" style="113" customWidth="1"/>
    <col min="3589" max="3589" width="2" style="113" customWidth="1"/>
    <col min="3590" max="3590" width="18.140625" style="113" customWidth="1"/>
    <col min="3591" max="3591" width="21.85546875" style="113" customWidth="1"/>
    <col min="3592" max="3593" width="8" style="113" customWidth="1"/>
    <col min="3594" max="3594" width="6" style="113" customWidth="1"/>
    <col min="3595" max="3840" width="8" style="113"/>
    <col min="3841" max="3841" width="10.28515625" style="113" customWidth="1"/>
    <col min="3842" max="3842" width="40.7109375" style="113" customWidth="1"/>
    <col min="3843" max="3843" width="8" style="113" customWidth="1"/>
    <col min="3844" max="3844" width="15.28515625" style="113" customWidth="1"/>
    <col min="3845" max="3845" width="2" style="113" customWidth="1"/>
    <col min="3846" max="3846" width="18.140625" style="113" customWidth="1"/>
    <col min="3847" max="3847" width="21.85546875" style="113" customWidth="1"/>
    <col min="3848" max="3849" width="8" style="113" customWidth="1"/>
    <col min="3850" max="3850" width="6" style="113" customWidth="1"/>
    <col min="3851" max="4096" width="8" style="113"/>
    <col min="4097" max="4097" width="10.28515625" style="113" customWidth="1"/>
    <col min="4098" max="4098" width="40.7109375" style="113" customWidth="1"/>
    <col min="4099" max="4099" width="8" style="113" customWidth="1"/>
    <col min="4100" max="4100" width="15.28515625" style="113" customWidth="1"/>
    <col min="4101" max="4101" width="2" style="113" customWidth="1"/>
    <col min="4102" max="4102" width="18.140625" style="113" customWidth="1"/>
    <col min="4103" max="4103" width="21.85546875" style="113" customWidth="1"/>
    <col min="4104" max="4105" width="8" style="113" customWidth="1"/>
    <col min="4106" max="4106" width="6" style="113" customWidth="1"/>
    <col min="4107" max="4352" width="8" style="113"/>
    <col min="4353" max="4353" width="10.28515625" style="113" customWidth="1"/>
    <col min="4354" max="4354" width="40.7109375" style="113" customWidth="1"/>
    <col min="4355" max="4355" width="8" style="113" customWidth="1"/>
    <col min="4356" max="4356" width="15.28515625" style="113" customWidth="1"/>
    <col min="4357" max="4357" width="2" style="113" customWidth="1"/>
    <col min="4358" max="4358" width="18.140625" style="113" customWidth="1"/>
    <col min="4359" max="4359" width="21.85546875" style="113" customWidth="1"/>
    <col min="4360" max="4361" width="8" style="113" customWidth="1"/>
    <col min="4362" max="4362" width="6" style="113" customWidth="1"/>
    <col min="4363" max="4608" width="8" style="113"/>
    <col min="4609" max="4609" width="10.28515625" style="113" customWidth="1"/>
    <col min="4610" max="4610" width="40.7109375" style="113" customWidth="1"/>
    <col min="4611" max="4611" width="8" style="113" customWidth="1"/>
    <col min="4612" max="4612" width="15.28515625" style="113" customWidth="1"/>
    <col min="4613" max="4613" width="2" style="113" customWidth="1"/>
    <col min="4614" max="4614" width="18.140625" style="113" customWidth="1"/>
    <col min="4615" max="4615" width="21.85546875" style="113" customWidth="1"/>
    <col min="4616" max="4617" width="8" style="113" customWidth="1"/>
    <col min="4618" max="4618" width="6" style="113" customWidth="1"/>
    <col min="4619" max="4864" width="8" style="113"/>
    <col min="4865" max="4865" width="10.28515625" style="113" customWidth="1"/>
    <col min="4866" max="4866" width="40.7109375" style="113" customWidth="1"/>
    <col min="4867" max="4867" width="8" style="113" customWidth="1"/>
    <col min="4868" max="4868" width="15.28515625" style="113" customWidth="1"/>
    <col min="4869" max="4869" width="2" style="113" customWidth="1"/>
    <col min="4870" max="4870" width="18.140625" style="113" customWidth="1"/>
    <col min="4871" max="4871" width="21.85546875" style="113" customWidth="1"/>
    <col min="4872" max="4873" width="8" style="113" customWidth="1"/>
    <col min="4874" max="4874" width="6" style="113" customWidth="1"/>
    <col min="4875" max="5120" width="8" style="113"/>
    <col min="5121" max="5121" width="10.28515625" style="113" customWidth="1"/>
    <col min="5122" max="5122" width="40.7109375" style="113" customWidth="1"/>
    <col min="5123" max="5123" width="8" style="113" customWidth="1"/>
    <col min="5124" max="5124" width="15.28515625" style="113" customWidth="1"/>
    <col min="5125" max="5125" width="2" style="113" customWidth="1"/>
    <col min="5126" max="5126" width="18.140625" style="113" customWidth="1"/>
    <col min="5127" max="5127" width="21.85546875" style="113" customWidth="1"/>
    <col min="5128" max="5129" width="8" style="113" customWidth="1"/>
    <col min="5130" max="5130" width="6" style="113" customWidth="1"/>
    <col min="5131" max="5376" width="8" style="113"/>
    <col min="5377" max="5377" width="10.28515625" style="113" customWidth="1"/>
    <col min="5378" max="5378" width="40.7109375" style="113" customWidth="1"/>
    <col min="5379" max="5379" width="8" style="113" customWidth="1"/>
    <col min="5380" max="5380" width="15.28515625" style="113" customWidth="1"/>
    <col min="5381" max="5381" width="2" style="113" customWidth="1"/>
    <col min="5382" max="5382" width="18.140625" style="113" customWidth="1"/>
    <col min="5383" max="5383" width="21.85546875" style="113" customWidth="1"/>
    <col min="5384" max="5385" width="8" style="113" customWidth="1"/>
    <col min="5386" max="5386" width="6" style="113" customWidth="1"/>
    <col min="5387" max="5632" width="8" style="113"/>
    <col min="5633" max="5633" width="10.28515625" style="113" customWidth="1"/>
    <col min="5634" max="5634" width="40.7109375" style="113" customWidth="1"/>
    <col min="5635" max="5635" width="8" style="113" customWidth="1"/>
    <col min="5636" max="5636" width="15.28515625" style="113" customWidth="1"/>
    <col min="5637" max="5637" width="2" style="113" customWidth="1"/>
    <col min="5638" max="5638" width="18.140625" style="113" customWidth="1"/>
    <col min="5639" max="5639" width="21.85546875" style="113" customWidth="1"/>
    <col min="5640" max="5641" width="8" style="113" customWidth="1"/>
    <col min="5642" max="5642" width="6" style="113" customWidth="1"/>
    <col min="5643" max="5888" width="8" style="113"/>
    <col min="5889" max="5889" width="10.28515625" style="113" customWidth="1"/>
    <col min="5890" max="5890" width="40.7109375" style="113" customWidth="1"/>
    <col min="5891" max="5891" width="8" style="113" customWidth="1"/>
    <col min="5892" max="5892" width="15.28515625" style="113" customWidth="1"/>
    <col min="5893" max="5893" width="2" style="113" customWidth="1"/>
    <col min="5894" max="5894" width="18.140625" style="113" customWidth="1"/>
    <col min="5895" max="5895" width="21.85546875" style="113" customWidth="1"/>
    <col min="5896" max="5897" width="8" style="113" customWidth="1"/>
    <col min="5898" max="5898" width="6" style="113" customWidth="1"/>
    <col min="5899" max="6144" width="8" style="113"/>
    <col min="6145" max="6145" width="10.28515625" style="113" customWidth="1"/>
    <col min="6146" max="6146" width="40.7109375" style="113" customWidth="1"/>
    <col min="6147" max="6147" width="8" style="113" customWidth="1"/>
    <col min="6148" max="6148" width="15.28515625" style="113" customWidth="1"/>
    <col min="6149" max="6149" width="2" style="113" customWidth="1"/>
    <col min="6150" max="6150" width="18.140625" style="113" customWidth="1"/>
    <col min="6151" max="6151" width="21.85546875" style="113" customWidth="1"/>
    <col min="6152" max="6153" width="8" style="113" customWidth="1"/>
    <col min="6154" max="6154" width="6" style="113" customWidth="1"/>
    <col min="6155" max="6400" width="8" style="113"/>
    <col min="6401" max="6401" width="10.28515625" style="113" customWidth="1"/>
    <col min="6402" max="6402" width="40.7109375" style="113" customWidth="1"/>
    <col min="6403" max="6403" width="8" style="113" customWidth="1"/>
    <col min="6404" max="6404" width="15.28515625" style="113" customWidth="1"/>
    <col min="6405" max="6405" width="2" style="113" customWidth="1"/>
    <col min="6406" max="6406" width="18.140625" style="113" customWidth="1"/>
    <col min="6407" max="6407" width="21.85546875" style="113" customWidth="1"/>
    <col min="6408" max="6409" width="8" style="113" customWidth="1"/>
    <col min="6410" max="6410" width="6" style="113" customWidth="1"/>
    <col min="6411" max="6656" width="8" style="113"/>
    <col min="6657" max="6657" width="10.28515625" style="113" customWidth="1"/>
    <col min="6658" max="6658" width="40.7109375" style="113" customWidth="1"/>
    <col min="6659" max="6659" width="8" style="113" customWidth="1"/>
    <col min="6660" max="6660" width="15.28515625" style="113" customWidth="1"/>
    <col min="6661" max="6661" width="2" style="113" customWidth="1"/>
    <col min="6662" max="6662" width="18.140625" style="113" customWidth="1"/>
    <col min="6663" max="6663" width="21.85546875" style="113" customWidth="1"/>
    <col min="6664" max="6665" width="8" style="113" customWidth="1"/>
    <col min="6666" max="6666" width="6" style="113" customWidth="1"/>
    <col min="6667" max="6912" width="8" style="113"/>
    <col min="6913" max="6913" width="10.28515625" style="113" customWidth="1"/>
    <col min="6914" max="6914" width="40.7109375" style="113" customWidth="1"/>
    <col min="6915" max="6915" width="8" style="113" customWidth="1"/>
    <col min="6916" max="6916" width="15.28515625" style="113" customWidth="1"/>
    <col min="6917" max="6917" width="2" style="113" customWidth="1"/>
    <col min="6918" max="6918" width="18.140625" style="113" customWidth="1"/>
    <col min="6919" max="6919" width="21.85546875" style="113" customWidth="1"/>
    <col min="6920" max="6921" width="8" style="113" customWidth="1"/>
    <col min="6922" max="6922" width="6" style="113" customWidth="1"/>
    <col min="6923" max="7168" width="8" style="113"/>
    <col min="7169" max="7169" width="10.28515625" style="113" customWidth="1"/>
    <col min="7170" max="7170" width="40.7109375" style="113" customWidth="1"/>
    <col min="7171" max="7171" width="8" style="113" customWidth="1"/>
    <col min="7172" max="7172" width="15.28515625" style="113" customWidth="1"/>
    <col min="7173" max="7173" width="2" style="113" customWidth="1"/>
    <col min="7174" max="7174" width="18.140625" style="113" customWidth="1"/>
    <col min="7175" max="7175" width="21.85546875" style="113" customWidth="1"/>
    <col min="7176" max="7177" width="8" style="113" customWidth="1"/>
    <col min="7178" max="7178" width="6" style="113" customWidth="1"/>
    <col min="7179" max="7424" width="8" style="113"/>
    <col min="7425" max="7425" width="10.28515625" style="113" customWidth="1"/>
    <col min="7426" max="7426" width="40.7109375" style="113" customWidth="1"/>
    <col min="7427" max="7427" width="8" style="113" customWidth="1"/>
    <col min="7428" max="7428" width="15.28515625" style="113" customWidth="1"/>
    <col min="7429" max="7429" width="2" style="113" customWidth="1"/>
    <col min="7430" max="7430" width="18.140625" style="113" customWidth="1"/>
    <col min="7431" max="7431" width="21.85546875" style="113" customWidth="1"/>
    <col min="7432" max="7433" width="8" style="113" customWidth="1"/>
    <col min="7434" max="7434" width="6" style="113" customWidth="1"/>
    <col min="7435" max="7680" width="8" style="113"/>
    <col min="7681" max="7681" width="10.28515625" style="113" customWidth="1"/>
    <col min="7682" max="7682" width="40.7109375" style="113" customWidth="1"/>
    <col min="7683" max="7683" width="8" style="113" customWidth="1"/>
    <col min="7684" max="7684" width="15.28515625" style="113" customWidth="1"/>
    <col min="7685" max="7685" width="2" style="113" customWidth="1"/>
    <col min="7686" max="7686" width="18.140625" style="113" customWidth="1"/>
    <col min="7687" max="7687" width="21.85546875" style="113" customWidth="1"/>
    <col min="7688" max="7689" width="8" style="113" customWidth="1"/>
    <col min="7690" max="7690" width="6" style="113" customWidth="1"/>
    <col min="7691" max="7936" width="8" style="113"/>
    <col min="7937" max="7937" width="10.28515625" style="113" customWidth="1"/>
    <col min="7938" max="7938" width="40.7109375" style="113" customWidth="1"/>
    <col min="7939" max="7939" width="8" style="113" customWidth="1"/>
    <col min="7940" max="7940" width="15.28515625" style="113" customWidth="1"/>
    <col min="7941" max="7941" width="2" style="113" customWidth="1"/>
    <col min="7942" max="7942" width="18.140625" style="113" customWidth="1"/>
    <col min="7943" max="7943" width="21.85546875" style="113" customWidth="1"/>
    <col min="7944" max="7945" width="8" style="113" customWidth="1"/>
    <col min="7946" max="7946" width="6" style="113" customWidth="1"/>
    <col min="7947" max="8192" width="8" style="113"/>
    <col min="8193" max="8193" width="10.28515625" style="113" customWidth="1"/>
    <col min="8194" max="8194" width="40.7109375" style="113" customWidth="1"/>
    <col min="8195" max="8195" width="8" style="113" customWidth="1"/>
    <col min="8196" max="8196" width="15.28515625" style="113" customWidth="1"/>
    <col min="8197" max="8197" width="2" style="113" customWidth="1"/>
    <col min="8198" max="8198" width="18.140625" style="113" customWidth="1"/>
    <col min="8199" max="8199" width="21.85546875" style="113" customWidth="1"/>
    <col min="8200" max="8201" width="8" style="113" customWidth="1"/>
    <col min="8202" max="8202" width="6" style="113" customWidth="1"/>
    <col min="8203" max="8448" width="8" style="113"/>
    <col min="8449" max="8449" width="10.28515625" style="113" customWidth="1"/>
    <col min="8450" max="8450" width="40.7109375" style="113" customWidth="1"/>
    <col min="8451" max="8451" width="8" style="113" customWidth="1"/>
    <col min="8452" max="8452" width="15.28515625" style="113" customWidth="1"/>
    <col min="8453" max="8453" width="2" style="113" customWidth="1"/>
    <col min="8454" max="8454" width="18.140625" style="113" customWidth="1"/>
    <col min="8455" max="8455" width="21.85546875" style="113" customWidth="1"/>
    <col min="8456" max="8457" width="8" style="113" customWidth="1"/>
    <col min="8458" max="8458" width="6" style="113" customWidth="1"/>
    <col min="8459" max="8704" width="8" style="113"/>
    <col min="8705" max="8705" width="10.28515625" style="113" customWidth="1"/>
    <col min="8706" max="8706" width="40.7109375" style="113" customWidth="1"/>
    <col min="8707" max="8707" width="8" style="113" customWidth="1"/>
    <col min="8708" max="8708" width="15.28515625" style="113" customWidth="1"/>
    <col min="8709" max="8709" width="2" style="113" customWidth="1"/>
    <col min="8710" max="8710" width="18.140625" style="113" customWidth="1"/>
    <col min="8711" max="8711" width="21.85546875" style="113" customWidth="1"/>
    <col min="8712" max="8713" width="8" style="113" customWidth="1"/>
    <col min="8714" max="8714" width="6" style="113" customWidth="1"/>
    <col min="8715" max="8960" width="8" style="113"/>
    <col min="8961" max="8961" width="10.28515625" style="113" customWidth="1"/>
    <col min="8962" max="8962" width="40.7109375" style="113" customWidth="1"/>
    <col min="8963" max="8963" width="8" style="113" customWidth="1"/>
    <col min="8964" max="8964" width="15.28515625" style="113" customWidth="1"/>
    <col min="8965" max="8965" width="2" style="113" customWidth="1"/>
    <col min="8966" max="8966" width="18.140625" style="113" customWidth="1"/>
    <col min="8967" max="8967" width="21.85546875" style="113" customWidth="1"/>
    <col min="8968" max="8969" width="8" style="113" customWidth="1"/>
    <col min="8970" max="8970" width="6" style="113" customWidth="1"/>
    <col min="8971" max="9216" width="8" style="113"/>
    <col min="9217" max="9217" width="10.28515625" style="113" customWidth="1"/>
    <col min="9218" max="9218" width="40.7109375" style="113" customWidth="1"/>
    <col min="9219" max="9219" width="8" style="113" customWidth="1"/>
    <col min="9220" max="9220" width="15.28515625" style="113" customWidth="1"/>
    <col min="9221" max="9221" width="2" style="113" customWidth="1"/>
    <col min="9222" max="9222" width="18.140625" style="113" customWidth="1"/>
    <col min="9223" max="9223" width="21.85546875" style="113" customWidth="1"/>
    <col min="9224" max="9225" width="8" style="113" customWidth="1"/>
    <col min="9226" max="9226" width="6" style="113" customWidth="1"/>
    <col min="9227" max="9472" width="8" style="113"/>
    <col min="9473" max="9473" width="10.28515625" style="113" customWidth="1"/>
    <col min="9474" max="9474" width="40.7109375" style="113" customWidth="1"/>
    <col min="9475" max="9475" width="8" style="113" customWidth="1"/>
    <col min="9476" max="9476" width="15.28515625" style="113" customWidth="1"/>
    <col min="9477" max="9477" width="2" style="113" customWidth="1"/>
    <col min="9478" max="9478" width="18.140625" style="113" customWidth="1"/>
    <col min="9479" max="9479" width="21.85546875" style="113" customWidth="1"/>
    <col min="9480" max="9481" width="8" style="113" customWidth="1"/>
    <col min="9482" max="9482" width="6" style="113" customWidth="1"/>
    <col min="9483" max="9728" width="8" style="113"/>
    <col min="9729" max="9729" width="10.28515625" style="113" customWidth="1"/>
    <col min="9730" max="9730" width="40.7109375" style="113" customWidth="1"/>
    <col min="9731" max="9731" width="8" style="113" customWidth="1"/>
    <col min="9732" max="9732" width="15.28515625" style="113" customWidth="1"/>
    <col min="9733" max="9733" width="2" style="113" customWidth="1"/>
    <col min="9734" max="9734" width="18.140625" style="113" customWidth="1"/>
    <col min="9735" max="9735" width="21.85546875" style="113" customWidth="1"/>
    <col min="9736" max="9737" width="8" style="113" customWidth="1"/>
    <col min="9738" max="9738" width="6" style="113" customWidth="1"/>
    <col min="9739" max="9984" width="8" style="113"/>
    <col min="9985" max="9985" width="10.28515625" style="113" customWidth="1"/>
    <col min="9986" max="9986" width="40.7109375" style="113" customWidth="1"/>
    <col min="9987" max="9987" width="8" style="113" customWidth="1"/>
    <col min="9988" max="9988" width="15.28515625" style="113" customWidth="1"/>
    <col min="9989" max="9989" width="2" style="113" customWidth="1"/>
    <col min="9990" max="9990" width="18.140625" style="113" customWidth="1"/>
    <col min="9991" max="9991" width="21.85546875" style="113" customWidth="1"/>
    <col min="9992" max="9993" width="8" style="113" customWidth="1"/>
    <col min="9994" max="9994" width="6" style="113" customWidth="1"/>
    <col min="9995" max="10240" width="8" style="113"/>
    <col min="10241" max="10241" width="10.28515625" style="113" customWidth="1"/>
    <col min="10242" max="10242" width="40.7109375" style="113" customWidth="1"/>
    <col min="10243" max="10243" width="8" style="113" customWidth="1"/>
    <col min="10244" max="10244" width="15.28515625" style="113" customWidth="1"/>
    <col min="10245" max="10245" width="2" style="113" customWidth="1"/>
    <col min="10246" max="10246" width="18.140625" style="113" customWidth="1"/>
    <col min="10247" max="10247" width="21.85546875" style="113" customWidth="1"/>
    <col min="10248" max="10249" width="8" style="113" customWidth="1"/>
    <col min="10250" max="10250" width="6" style="113" customWidth="1"/>
    <col min="10251" max="10496" width="8" style="113"/>
    <col min="10497" max="10497" width="10.28515625" style="113" customWidth="1"/>
    <col min="10498" max="10498" width="40.7109375" style="113" customWidth="1"/>
    <col min="10499" max="10499" width="8" style="113" customWidth="1"/>
    <col min="10500" max="10500" width="15.28515625" style="113" customWidth="1"/>
    <col min="10501" max="10501" width="2" style="113" customWidth="1"/>
    <col min="10502" max="10502" width="18.140625" style="113" customWidth="1"/>
    <col min="10503" max="10503" width="21.85546875" style="113" customWidth="1"/>
    <col min="10504" max="10505" width="8" style="113" customWidth="1"/>
    <col min="10506" max="10506" width="6" style="113" customWidth="1"/>
    <col min="10507" max="10752" width="8" style="113"/>
    <col min="10753" max="10753" width="10.28515625" style="113" customWidth="1"/>
    <col min="10754" max="10754" width="40.7109375" style="113" customWidth="1"/>
    <col min="10755" max="10755" width="8" style="113" customWidth="1"/>
    <col min="10756" max="10756" width="15.28515625" style="113" customWidth="1"/>
    <col min="10757" max="10757" width="2" style="113" customWidth="1"/>
    <col min="10758" max="10758" width="18.140625" style="113" customWidth="1"/>
    <col min="10759" max="10759" width="21.85546875" style="113" customWidth="1"/>
    <col min="10760" max="10761" width="8" style="113" customWidth="1"/>
    <col min="10762" max="10762" width="6" style="113" customWidth="1"/>
    <col min="10763" max="11008" width="8" style="113"/>
    <col min="11009" max="11009" width="10.28515625" style="113" customWidth="1"/>
    <col min="11010" max="11010" width="40.7109375" style="113" customWidth="1"/>
    <col min="11011" max="11011" width="8" style="113" customWidth="1"/>
    <col min="11012" max="11012" width="15.28515625" style="113" customWidth="1"/>
    <col min="11013" max="11013" width="2" style="113" customWidth="1"/>
    <col min="11014" max="11014" width="18.140625" style="113" customWidth="1"/>
    <col min="11015" max="11015" width="21.85546875" style="113" customWidth="1"/>
    <col min="11016" max="11017" width="8" style="113" customWidth="1"/>
    <col min="11018" max="11018" width="6" style="113" customWidth="1"/>
    <col min="11019" max="11264" width="8" style="113"/>
    <col min="11265" max="11265" width="10.28515625" style="113" customWidth="1"/>
    <col min="11266" max="11266" width="40.7109375" style="113" customWidth="1"/>
    <col min="11267" max="11267" width="8" style="113" customWidth="1"/>
    <col min="11268" max="11268" width="15.28515625" style="113" customWidth="1"/>
    <col min="11269" max="11269" width="2" style="113" customWidth="1"/>
    <col min="11270" max="11270" width="18.140625" style="113" customWidth="1"/>
    <col min="11271" max="11271" width="21.85546875" style="113" customWidth="1"/>
    <col min="11272" max="11273" width="8" style="113" customWidth="1"/>
    <col min="11274" max="11274" width="6" style="113" customWidth="1"/>
    <col min="11275" max="11520" width="8" style="113"/>
    <col min="11521" max="11521" width="10.28515625" style="113" customWidth="1"/>
    <col min="11522" max="11522" width="40.7109375" style="113" customWidth="1"/>
    <col min="11523" max="11523" width="8" style="113" customWidth="1"/>
    <col min="11524" max="11524" width="15.28515625" style="113" customWidth="1"/>
    <col min="11525" max="11525" width="2" style="113" customWidth="1"/>
    <col min="11526" max="11526" width="18.140625" style="113" customWidth="1"/>
    <col min="11527" max="11527" width="21.85546875" style="113" customWidth="1"/>
    <col min="11528" max="11529" width="8" style="113" customWidth="1"/>
    <col min="11530" max="11530" width="6" style="113" customWidth="1"/>
    <col min="11531" max="11776" width="8" style="113"/>
    <col min="11777" max="11777" width="10.28515625" style="113" customWidth="1"/>
    <col min="11778" max="11778" width="40.7109375" style="113" customWidth="1"/>
    <col min="11779" max="11779" width="8" style="113" customWidth="1"/>
    <col min="11780" max="11780" width="15.28515625" style="113" customWidth="1"/>
    <col min="11781" max="11781" width="2" style="113" customWidth="1"/>
    <col min="11782" max="11782" width="18.140625" style="113" customWidth="1"/>
    <col min="11783" max="11783" width="21.85546875" style="113" customWidth="1"/>
    <col min="11784" max="11785" width="8" style="113" customWidth="1"/>
    <col min="11786" max="11786" width="6" style="113" customWidth="1"/>
    <col min="11787" max="12032" width="8" style="113"/>
    <col min="12033" max="12033" width="10.28515625" style="113" customWidth="1"/>
    <col min="12034" max="12034" width="40.7109375" style="113" customWidth="1"/>
    <col min="12035" max="12035" width="8" style="113" customWidth="1"/>
    <col min="12036" max="12036" width="15.28515625" style="113" customWidth="1"/>
    <col min="12037" max="12037" width="2" style="113" customWidth="1"/>
    <col min="12038" max="12038" width="18.140625" style="113" customWidth="1"/>
    <col min="12039" max="12039" width="21.85546875" style="113" customWidth="1"/>
    <col min="12040" max="12041" width="8" style="113" customWidth="1"/>
    <col min="12042" max="12042" width="6" style="113" customWidth="1"/>
    <col min="12043" max="12288" width="8" style="113"/>
    <col min="12289" max="12289" width="10.28515625" style="113" customWidth="1"/>
    <col min="12290" max="12290" width="40.7109375" style="113" customWidth="1"/>
    <col min="12291" max="12291" width="8" style="113" customWidth="1"/>
    <col min="12292" max="12292" width="15.28515625" style="113" customWidth="1"/>
    <col min="12293" max="12293" width="2" style="113" customWidth="1"/>
    <col min="12294" max="12294" width="18.140625" style="113" customWidth="1"/>
    <col min="12295" max="12295" width="21.85546875" style="113" customWidth="1"/>
    <col min="12296" max="12297" width="8" style="113" customWidth="1"/>
    <col min="12298" max="12298" width="6" style="113" customWidth="1"/>
    <col min="12299" max="12544" width="8" style="113"/>
    <col min="12545" max="12545" width="10.28515625" style="113" customWidth="1"/>
    <col min="12546" max="12546" width="40.7109375" style="113" customWidth="1"/>
    <col min="12547" max="12547" width="8" style="113" customWidth="1"/>
    <col min="12548" max="12548" width="15.28515625" style="113" customWidth="1"/>
    <col min="12549" max="12549" width="2" style="113" customWidth="1"/>
    <col min="12550" max="12550" width="18.140625" style="113" customWidth="1"/>
    <col min="12551" max="12551" width="21.85546875" style="113" customWidth="1"/>
    <col min="12552" max="12553" width="8" style="113" customWidth="1"/>
    <col min="12554" max="12554" width="6" style="113" customWidth="1"/>
    <col min="12555" max="12800" width="8" style="113"/>
    <col min="12801" max="12801" width="10.28515625" style="113" customWidth="1"/>
    <col min="12802" max="12802" width="40.7109375" style="113" customWidth="1"/>
    <col min="12803" max="12803" width="8" style="113" customWidth="1"/>
    <col min="12804" max="12804" width="15.28515625" style="113" customWidth="1"/>
    <col min="12805" max="12805" width="2" style="113" customWidth="1"/>
    <col min="12806" max="12806" width="18.140625" style="113" customWidth="1"/>
    <col min="12807" max="12807" width="21.85546875" style="113" customWidth="1"/>
    <col min="12808" max="12809" width="8" style="113" customWidth="1"/>
    <col min="12810" max="12810" width="6" style="113" customWidth="1"/>
    <col min="12811" max="13056" width="8" style="113"/>
    <col min="13057" max="13057" width="10.28515625" style="113" customWidth="1"/>
    <col min="13058" max="13058" width="40.7109375" style="113" customWidth="1"/>
    <col min="13059" max="13059" width="8" style="113" customWidth="1"/>
    <col min="13060" max="13060" width="15.28515625" style="113" customWidth="1"/>
    <col min="13061" max="13061" width="2" style="113" customWidth="1"/>
    <col min="13062" max="13062" width="18.140625" style="113" customWidth="1"/>
    <col min="13063" max="13063" width="21.85546875" style="113" customWidth="1"/>
    <col min="13064" max="13065" width="8" style="113" customWidth="1"/>
    <col min="13066" max="13066" width="6" style="113" customWidth="1"/>
    <col min="13067" max="13312" width="8" style="113"/>
    <col min="13313" max="13313" width="10.28515625" style="113" customWidth="1"/>
    <col min="13314" max="13314" width="40.7109375" style="113" customWidth="1"/>
    <col min="13315" max="13315" width="8" style="113" customWidth="1"/>
    <col min="13316" max="13316" width="15.28515625" style="113" customWidth="1"/>
    <col min="13317" max="13317" width="2" style="113" customWidth="1"/>
    <col min="13318" max="13318" width="18.140625" style="113" customWidth="1"/>
    <col min="13319" max="13319" width="21.85546875" style="113" customWidth="1"/>
    <col min="13320" max="13321" width="8" style="113" customWidth="1"/>
    <col min="13322" max="13322" width="6" style="113" customWidth="1"/>
    <col min="13323" max="13568" width="8" style="113"/>
    <col min="13569" max="13569" width="10.28515625" style="113" customWidth="1"/>
    <col min="13570" max="13570" width="40.7109375" style="113" customWidth="1"/>
    <col min="13571" max="13571" width="8" style="113" customWidth="1"/>
    <col min="13572" max="13572" width="15.28515625" style="113" customWidth="1"/>
    <col min="13573" max="13573" width="2" style="113" customWidth="1"/>
    <col min="13574" max="13574" width="18.140625" style="113" customWidth="1"/>
    <col min="13575" max="13575" width="21.85546875" style="113" customWidth="1"/>
    <col min="13576" max="13577" width="8" style="113" customWidth="1"/>
    <col min="13578" max="13578" width="6" style="113" customWidth="1"/>
    <col min="13579" max="13824" width="8" style="113"/>
    <col min="13825" max="13825" width="10.28515625" style="113" customWidth="1"/>
    <col min="13826" max="13826" width="40.7109375" style="113" customWidth="1"/>
    <col min="13827" max="13827" width="8" style="113" customWidth="1"/>
    <col min="13828" max="13828" width="15.28515625" style="113" customWidth="1"/>
    <col min="13829" max="13829" width="2" style="113" customWidth="1"/>
    <col min="13830" max="13830" width="18.140625" style="113" customWidth="1"/>
    <col min="13831" max="13831" width="21.85546875" style="113" customWidth="1"/>
    <col min="13832" max="13833" width="8" style="113" customWidth="1"/>
    <col min="13834" max="13834" width="6" style="113" customWidth="1"/>
    <col min="13835" max="14080" width="8" style="113"/>
    <col min="14081" max="14081" width="10.28515625" style="113" customWidth="1"/>
    <col min="14082" max="14082" width="40.7109375" style="113" customWidth="1"/>
    <col min="14083" max="14083" width="8" style="113" customWidth="1"/>
    <col min="14084" max="14084" width="15.28515625" style="113" customWidth="1"/>
    <col min="14085" max="14085" width="2" style="113" customWidth="1"/>
    <col min="14086" max="14086" width="18.140625" style="113" customWidth="1"/>
    <col min="14087" max="14087" width="21.85546875" style="113" customWidth="1"/>
    <col min="14088" max="14089" width="8" style="113" customWidth="1"/>
    <col min="14090" max="14090" width="6" style="113" customWidth="1"/>
    <col min="14091" max="14336" width="8" style="113"/>
    <col min="14337" max="14337" width="10.28515625" style="113" customWidth="1"/>
    <col min="14338" max="14338" width="40.7109375" style="113" customWidth="1"/>
    <col min="14339" max="14339" width="8" style="113" customWidth="1"/>
    <col min="14340" max="14340" width="15.28515625" style="113" customWidth="1"/>
    <col min="14341" max="14341" width="2" style="113" customWidth="1"/>
    <col min="14342" max="14342" width="18.140625" style="113" customWidth="1"/>
    <col min="14343" max="14343" width="21.85546875" style="113" customWidth="1"/>
    <col min="14344" max="14345" width="8" style="113" customWidth="1"/>
    <col min="14346" max="14346" width="6" style="113" customWidth="1"/>
    <col min="14347" max="14592" width="8" style="113"/>
    <col min="14593" max="14593" width="10.28515625" style="113" customWidth="1"/>
    <col min="14594" max="14594" width="40.7109375" style="113" customWidth="1"/>
    <col min="14595" max="14595" width="8" style="113" customWidth="1"/>
    <col min="14596" max="14596" width="15.28515625" style="113" customWidth="1"/>
    <col min="14597" max="14597" width="2" style="113" customWidth="1"/>
    <col min="14598" max="14598" width="18.140625" style="113" customWidth="1"/>
    <col min="14599" max="14599" width="21.85546875" style="113" customWidth="1"/>
    <col min="14600" max="14601" width="8" style="113" customWidth="1"/>
    <col min="14602" max="14602" width="6" style="113" customWidth="1"/>
    <col min="14603" max="14848" width="8" style="113"/>
    <col min="14849" max="14849" width="10.28515625" style="113" customWidth="1"/>
    <col min="14850" max="14850" width="40.7109375" style="113" customWidth="1"/>
    <col min="14851" max="14851" width="8" style="113" customWidth="1"/>
    <col min="14852" max="14852" width="15.28515625" style="113" customWidth="1"/>
    <col min="14853" max="14853" width="2" style="113" customWidth="1"/>
    <col min="14854" max="14854" width="18.140625" style="113" customWidth="1"/>
    <col min="14855" max="14855" width="21.85546875" style="113" customWidth="1"/>
    <col min="14856" max="14857" width="8" style="113" customWidth="1"/>
    <col min="14858" max="14858" width="6" style="113" customWidth="1"/>
    <col min="14859" max="15104" width="8" style="113"/>
    <col min="15105" max="15105" width="10.28515625" style="113" customWidth="1"/>
    <col min="15106" max="15106" width="40.7109375" style="113" customWidth="1"/>
    <col min="15107" max="15107" width="8" style="113" customWidth="1"/>
    <col min="15108" max="15108" width="15.28515625" style="113" customWidth="1"/>
    <col min="15109" max="15109" width="2" style="113" customWidth="1"/>
    <col min="15110" max="15110" width="18.140625" style="113" customWidth="1"/>
    <col min="15111" max="15111" width="21.85546875" style="113" customWidth="1"/>
    <col min="15112" max="15113" width="8" style="113" customWidth="1"/>
    <col min="15114" max="15114" width="6" style="113" customWidth="1"/>
    <col min="15115" max="15360" width="8" style="113"/>
    <col min="15361" max="15361" width="10.28515625" style="113" customWidth="1"/>
    <col min="15362" max="15362" width="40.7109375" style="113" customWidth="1"/>
    <col min="15363" max="15363" width="8" style="113" customWidth="1"/>
    <col min="15364" max="15364" width="15.28515625" style="113" customWidth="1"/>
    <col min="15365" max="15365" width="2" style="113" customWidth="1"/>
    <col min="15366" max="15366" width="18.140625" style="113" customWidth="1"/>
    <col min="15367" max="15367" width="21.85546875" style="113" customWidth="1"/>
    <col min="15368" max="15369" width="8" style="113" customWidth="1"/>
    <col min="15370" max="15370" width="6" style="113" customWidth="1"/>
    <col min="15371" max="15616" width="8" style="113"/>
    <col min="15617" max="15617" width="10.28515625" style="113" customWidth="1"/>
    <col min="15618" max="15618" width="40.7109375" style="113" customWidth="1"/>
    <col min="15619" max="15619" width="8" style="113" customWidth="1"/>
    <col min="15620" max="15620" width="15.28515625" style="113" customWidth="1"/>
    <col min="15621" max="15621" width="2" style="113" customWidth="1"/>
    <col min="15622" max="15622" width="18.140625" style="113" customWidth="1"/>
    <col min="15623" max="15623" width="21.85546875" style="113" customWidth="1"/>
    <col min="15624" max="15625" width="8" style="113" customWidth="1"/>
    <col min="15626" max="15626" width="6" style="113" customWidth="1"/>
    <col min="15627" max="15872" width="8" style="113"/>
    <col min="15873" max="15873" width="10.28515625" style="113" customWidth="1"/>
    <col min="15874" max="15874" width="40.7109375" style="113" customWidth="1"/>
    <col min="15875" max="15875" width="8" style="113" customWidth="1"/>
    <col min="15876" max="15876" width="15.28515625" style="113" customWidth="1"/>
    <col min="15877" max="15877" width="2" style="113" customWidth="1"/>
    <col min="15878" max="15878" width="18.140625" style="113" customWidth="1"/>
    <col min="15879" max="15879" width="21.85546875" style="113" customWidth="1"/>
    <col min="15880" max="15881" width="8" style="113" customWidth="1"/>
    <col min="15882" max="15882" width="6" style="113" customWidth="1"/>
    <col min="15883" max="16128" width="8" style="113"/>
    <col min="16129" max="16129" width="10.28515625" style="113" customWidth="1"/>
    <col min="16130" max="16130" width="40.7109375" style="113" customWidth="1"/>
    <col min="16131" max="16131" width="8" style="113" customWidth="1"/>
    <col min="16132" max="16132" width="15.28515625" style="113" customWidth="1"/>
    <col min="16133" max="16133" width="2" style="113" customWidth="1"/>
    <col min="16134" max="16134" width="18.140625" style="113" customWidth="1"/>
    <col min="16135" max="16135" width="21.85546875" style="113" customWidth="1"/>
    <col min="16136" max="16137" width="8" style="113" customWidth="1"/>
    <col min="16138" max="16138" width="6" style="113" customWidth="1"/>
    <col min="16139" max="16384" width="8" style="113"/>
  </cols>
  <sheetData>
    <row r="1" spans="1:7" x14ac:dyDescent="0.2">
      <c r="G1" s="114"/>
    </row>
    <row r="2" spans="1:7" ht="15.75" x14ac:dyDescent="0.25">
      <c r="A2" s="332" t="s">
        <v>1357</v>
      </c>
      <c r="B2" s="332"/>
      <c r="C2" s="332"/>
      <c r="D2" s="332"/>
      <c r="E2" s="332"/>
      <c r="F2" s="332"/>
      <c r="G2" s="332"/>
    </row>
    <row r="3" spans="1:7" ht="15.75" x14ac:dyDescent="0.25">
      <c r="A3" s="332" t="s">
        <v>1358</v>
      </c>
      <c r="B3" s="332"/>
      <c r="C3" s="332"/>
      <c r="D3" s="332"/>
      <c r="E3" s="332"/>
      <c r="F3" s="332"/>
      <c r="G3" s="332"/>
    </row>
    <row r="5" spans="1:7" x14ac:dyDescent="0.2">
      <c r="G5" s="114"/>
    </row>
    <row r="6" spans="1:7" ht="15" x14ac:dyDescent="0.2">
      <c r="A6" s="115"/>
      <c r="B6" s="115"/>
      <c r="C6" s="115"/>
      <c r="D6" s="115"/>
      <c r="E6" s="115"/>
      <c r="F6" s="115"/>
      <c r="G6" s="115"/>
    </row>
    <row r="7" spans="1:7" ht="15" x14ac:dyDescent="0.2">
      <c r="A7" s="115"/>
      <c r="B7" s="115"/>
      <c r="C7" s="115"/>
      <c r="D7" s="115"/>
      <c r="E7" s="115"/>
      <c r="F7" s="115"/>
      <c r="G7" s="115"/>
    </row>
    <row r="8" spans="1:7" ht="15" x14ac:dyDescent="0.2">
      <c r="A8" s="115"/>
      <c r="B8" s="115"/>
      <c r="C8" s="115"/>
      <c r="D8" s="115"/>
      <c r="E8" s="115"/>
      <c r="F8" s="115"/>
      <c r="G8" s="115"/>
    </row>
    <row r="9" spans="1:7" ht="15" x14ac:dyDescent="0.2">
      <c r="A9" s="115"/>
      <c r="B9" s="115"/>
      <c r="C9" s="115"/>
      <c r="D9" s="115"/>
      <c r="E9" s="115"/>
      <c r="F9" s="115"/>
      <c r="G9" s="115"/>
    </row>
    <row r="10" spans="1:7" ht="15" x14ac:dyDescent="0.2">
      <c r="A10" s="115"/>
      <c r="B10" s="115"/>
      <c r="C10" s="115"/>
      <c r="D10" s="115"/>
      <c r="E10" s="115"/>
      <c r="F10" s="115"/>
      <c r="G10" s="115"/>
    </row>
    <row r="11" spans="1:7" ht="15" x14ac:dyDescent="0.2">
      <c r="A11" s="115"/>
      <c r="B11" s="118" t="s">
        <v>1202</v>
      </c>
      <c r="C11" s="115"/>
      <c r="D11" s="115"/>
      <c r="E11" s="116"/>
      <c r="F11" s="329" t="s">
        <v>1374</v>
      </c>
      <c r="G11" s="329"/>
    </row>
    <row r="12" spans="1:7" ht="15" x14ac:dyDescent="0.2">
      <c r="A12" s="115"/>
      <c r="B12" s="216"/>
      <c r="C12" s="115"/>
      <c r="D12" s="115"/>
      <c r="E12" s="116"/>
      <c r="F12" s="333"/>
      <c r="G12" s="333"/>
    </row>
    <row r="13" spans="1:7" ht="15" x14ac:dyDescent="0.2">
      <c r="A13" s="115"/>
      <c r="B13" s="117"/>
      <c r="C13" s="115"/>
      <c r="D13" s="115"/>
      <c r="E13" s="115"/>
      <c r="F13" s="117"/>
      <c r="G13" s="117"/>
    </row>
    <row r="14" spans="1:7" ht="15" x14ac:dyDescent="0.2">
      <c r="A14" s="115"/>
      <c r="B14" s="272" t="s">
        <v>1373</v>
      </c>
      <c r="C14" s="115"/>
      <c r="D14" s="115"/>
      <c r="E14" s="116"/>
      <c r="F14" s="334" t="s">
        <v>1375</v>
      </c>
      <c r="G14" s="335"/>
    </row>
    <row r="15" spans="1:7" ht="15" x14ac:dyDescent="0.2">
      <c r="A15" s="115"/>
      <c r="B15" s="217"/>
      <c r="C15" s="115"/>
      <c r="D15" s="115"/>
      <c r="E15" s="116"/>
      <c r="F15" s="217"/>
      <c r="G15" s="118"/>
    </row>
    <row r="16" spans="1:7" ht="15" customHeight="1" x14ac:dyDescent="0.25">
      <c r="A16" s="116" t="s">
        <v>900</v>
      </c>
      <c r="B16" s="116" t="s">
        <v>900</v>
      </c>
      <c r="C16" s="119" t="s">
        <v>901</v>
      </c>
      <c r="D16" s="116"/>
      <c r="E16" s="116"/>
      <c r="F16" s="115"/>
      <c r="G16" s="115"/>
    </row>
    <row r="17" spans="1:7" ht="15.75" customHeight="1" x14ac:dyDescent="0.2">
      <c r="A17" s="115"/>
      <c r="B17" s="328" t="s">
        <v>1376</v>
      </c>
      <c r="C17" s="333"/>
      <c r="D17" s="333"/>
      <c r="E17" s="115"/>
      <c r="F17" s="328" t="s">
        <v>1376</v>
      </c>
      <c r="G17" s="328"/>
    </row>
    <row r="18" spans="1:7" ht="15" x14ac:dyDescent="0.2">
      <c r="A18" s="115"/>
      <c r="B18" s="328"/>
      <c r="C18" s="115"/>
      <c r="D18" s="115"/>
      <c r="E18" s="115"/>
      <c r="F18" s="328"/>
      <c r="G18" s="328"/>
    </row>
    <row r="19" spans="1:7" ht="15" x14ac:dyDescent="0.2">
      <c r="A19" s="115"/>
      <c r="B19" s="215"/>
      <c r="C19" s="115"/>
      <c r="D19" s="115"/>
      <c r="E19" s="115"/>
      <c r="F19" s="329"/>
      <c r="G19" s="329"/>
    </row>
    <row r="20" spans="1:7" ht="15" x14ac:dyDescent="0.2">
      <c r="A20" s="115"/>
      <c r="B20" s="215"/>
      <c r="C20" s="115"/>
      <c r="D20" s="115"/>
      <c r="E20" s="115"/>
      <c r="F20" s="215"/>
      <c r="G20" s="215"/>
    </row>
    <row r="21" spans="1:7" ht="15" customHeight="1" x14ac:dyDescent="0.2">
      <c r="A21" s="115"/>
      <c r="B21" s="117"/>
      <c r="C21" s="115"/>
      <c r="D21" s="115"/>
      <c r="E21" s="115"/>
      <c r="F21" s="117"/>
      <c r="G21" s="117"/>
    </row>
    <row r="22" spans="1:7" ht="15" x14ac:dyDescent="0.2">
      <c r="A22" s="115"/>
      <c r="B22" s="215" t="s">
        <v>1377</v>
      </c>
      <c r="C22" s="115"/>
      <c r="D22" s="115"/>
      <c r="E22" s="115"/>
      <c r="F22" s="337" t="s">
        <v>1378</v>
      </c>
      <c r="G22" s="337"/>
    </row>
    <row r="23" spans="1:7" ht="15" customHeight="1" x14ac:dyDescent="0.2">
      <c r="A23" s="115"/>
      <c r="B23" s="115"/>
      <c r="C23" s="115"/>
      <c r="D23" s="115"/>
      <c r="E23" s="115"/>
      <c r="F23" s="115"/>
      <c r="G23" s="115"/>
    </row>
    <row r="24" spans="1:7" ht="30.75" customHeight="1" x14ac:dyDescent="0.2">
      <c r="A24" s="115"/>
      <c r="B24" s="328" t="s">
        <v>1384</v>
      </c>
      <c r="C24" s="115"/>
      <c r="D24" s="115"/>
      <c r="E24" s="115"/>
      <c r="F24" s="328" t="s">
        <v>1376</v>
      </c>
      <c r="G24" s="336"/>
    </row>
    <row r="25" spans="1:7" ht="15" x14ac:dyDescent="0.2">
      <c r="A25" s="115"/>
      <c r="B25" s="328"/>
      <c r="C25" s="115"/>
      <c r="D25" s="115"/>
      <c r="E25" s="115"/>
      <c r="F25" s="336"/>
      <c r="G25" s="336"/>
    </row>
    <row r="26" spans="1:7" ht="15" x14ac:dyDescent="0.2">
      <c r="A26" s="115"/>
      <c r="B26" s="215"/>
      <c r="C26" s="115"/>
      <c r="D26" s="115"/>
      <c r="E26" s="115"/>
      <c r="F26" s="115"/>
      <c r="G26" s="115"/>
    </row>
    <row r="27" spans="1:7" ht="15" x14ac:dyDescent="0.2">
      <c r="A27" s="115"/>
      <c r="B27" s="215"/>
      <c r="C27" s="115"/>
      <c r="D27" s="115"/>
      <c r="E27" s="115"/>
      <c r="F27" s="115"/>
      <c r="G27" s="115"/>
    </row>
    <row r="28" spans="1:7" ht="28.9" customHeight="1" x14ac:dyDescent="0.2">
      <c r="A28" s="115"/>
      <c r="B28" s="117"/>
      <c r="C28" s="115"/>
      <c r="D28" s="115"/>
      <c r="E28" s="115"/>
      <c r="F28" s="117"/>
      <c r="G28" s="117"/>
    </row>
    <row r="29" spans="1:7" ht="15" x14ac:dyDescent="0.2">
      <c r="A29" s="115"/>
      <c r="B29" s="120" t="s">
        <v>1379</v>
      </c>
      <c r="C29" s="115"/>
      <c r="D29" s="115"/>
      <c r="E29" s="115"/>
      <c r="F29" s="331" t="s">
        <v>1380</v>
      </c>
      <c r="G29" s="331"/>
    </row>
    <row r="30" spans="1:7" ht="15" x14ac:dyDescent="0.2">
      <c r="A30" s="115"/>
      <c r="B30" s="115"/>
      <c r="C30" s="115"/>
      <c r="D30" s="115"/>
      <c r="E30" s="115"/>
      <c r="F30" s="115"/>
      <c r="G30" s="115"/>
    </row>
    <row r="31" spans="1:7" ht="15" x14ac:dyDescent="0.2">
      <c r="A31" s="115"/>
      <c r="B31" s="115"/>
      <c r="C31" s="115"/>
      <c r="D31" s="115"/>
      <c r="E31" s="115"/>
      <c r="F31" s="115"/>
      <c r="G31" s="115"/>
    </row>
    <row r="32" spans="1:7" ht="15" x14ac:dyDescent="0.2">
      <c r="A32" s="115"/>
      <c r="B32" s="115"/>
      <c r="C32" s="115"/>
      <c r="D32" s="115"/>
      <c r="E32" s="115"/>
      <c r="F32" s="115"/>
      <c r="G32" s="115"/>
    </row>
    <row r="33" spans="1:7" ht="15" x14ac:dyDescent="0.2">
      <c r="A33" s="115"/>
      <c r="B33" s="328" t="s">
        <v>1384</v>
      </c>
      <c r="C33" s="115"/>
      <c r="D33" s="115"/>
      <c r="E33" s="115"/>
      <c r="F33" s="328" t="s">
        <v>1384</v>
      </c>
      <c r="G33" s="328"/>
    </row>
    <row r="34" spans="1:7" ht="15" x14ac:dyDescent="0.2">
      <c r="A34" s="115"/>
      <c r="B34" s="328"/>
      <c r="C34" s="115"/>
      <c r="D34" s="115"/>
      <c r="E34" s="115"/>
      <c r="F34" s="328"/>
      <c r="G34" s="328"/>
    </row>
    <row r="35" spans="1:7" ht="15" x14ac:dyDescent="0.2">
      <c r="A35" s="115"/>
      <c r="B35" s="215"/>
      <c r="C35" s="115"/>
      <c r="D35" s="115"/>
      <c r="E35" s="115"/>
      <c r="F35" s="329"/>
      <c r="G35" s="329"/>
    </row>
    <row r="36" spans="1:7" ht="15" x14ac:dyDescent="0.2">
      <c r="A36" s="115"/>
      <c r="B36" s="215"/>
      <c r="C36" s="115"/>
      <c r="D36" s="115"/>
      <c r="E36" s="115"/>
      <c r="F36" s="215"/>
      <c r="G36" s="215"/>
    </row>
    <row r="37" spans="1:7" ht="15" x14ac:dyDescent="0.2">
      <c r="A37" s="115"/>
      <c r="B37" s="121"/>
      <c r="C37" s="115"/>
      <c r="D37" s="115"/>
      <c r="E37" s="115"/>
      <c r="F37" s="117"/>
      <c r="G37" s="117"/>
    </row>
    <row r="38" spans="1:7" ht="15" x14ac:dyDescent="0.2">
      <c r="A38" s="115"/>
      <c r="B38" s="215" t="s">
        <v>1381</v>
      </c>
      <c r="C38" s="115"/>
      <c r="D38" s="115"/>
      <c r="E38" s="115"/>
      <c r="F38" s="331" t="s">
        <v>1382</v>
      </c>
      <c r="G38" s="331"/>
    </row>
    <row r="40" spans="1:7" x14ac:dyDescent="0.2">
      <c r="D40" s="113" t="s">
        <v>900</v>
      </c>
    </row>
    <row r="42" spans="1:7" ht="15" x14ac:dyDescent="0.2">
      <c r="B42" s="328" t="s">
        <v>1376</v>
      </c>
      <c r="C42" s="284"/>
      <c r="D42" s="115"/>
      <c r="E42" s="115"/>
      <c r="F42" s="328" t="s">
        <v>1384</v>
      </c>
      <c r="G42" s="328"/>
    </row>
    <row r="43" spans="1:7" ht="15" x14ac:dyDescent="0.2">
      <c r="B43" s="328"/>
      <c r="C43" s="284"/>
      <c r="D43" s="115"/>
      <c r="E43" s="115"/>
      <c r="F43" s="328"/>
      <c r="G43" s="328"/>
    </row>
    <row r="44" spans="1:7" ht="15" x14ac:dyDescent="0.2">
      <c r="B44" s="215"/>
      <c r="C44" s="115"/>
      <c r="D44" s="115"/>
      <c r="E44" s="115"/>
      <c r="F44" s="329"/>
      <c r="G44" s="329"/>
    </row>
    <row r="45" spans="1:7" ht="15" x14ac:dyDescent="0.2">
      <c r="B45" s="215"/>
      <c r="C45" s="115"/>
      <c r="D45" s="115"/>
      <c r="E45" s="115"/>
      <c r="F45" s="215"/>
      <c r="G45" s="215"/>
    </row>
    <row r="46" spans="1:7" ht="15" x14ac:dyDescent="0.2">
      <c r="B46" s="121"/>
      <c r="C46" s="115"/>
      <c r="D46" s="115"/>
      <c r="E46" s="115"/>
      <c r="F46" s="117"/>
      <c r="G46" s="117"/>
    </row>
    <row r="47" spans="1:7" ht="15" x14ac:dyDescent="0.2">
      <c r="B47" s="215" t="s">
        <v>1383</v>
      </c>
      <c r="C47" s="115"/>
      <c r="D47" s="115"/>
      <c r="E47" s="115"/>
      <c r="F47" s="330" t="s">
        <v>1385</v>
      </c>
      <c r="G47" s="330"/>
    </row>
  </sheetData>
  <mergeCells count="21">
    <mergeCell ref="B24:B25"/>
    <mergeCell ref="F24:G25"/>
    <mergeCell ref="B17:B18"/>
    <mergeCell ref="C17:D17"/>
    <mergeCell ref="F29:G29"/>
    <mergeCell ref="F17:G18"/>
    <mergeCell ref="F19:G19"/>
    <mergeCell ref="F22:G22"/>
    <mergeCell ref="A2:G2"/>
    <mergeCell ref="A3:G3"/>
    <mergeCell ref="F11:G11"/>
    <mergeCell ref="F12:G12"/>
    <mergeCell ref="F14:G14"/>
    <mergeCell ref="B33:B34"/>
    <mergeCell ref="F44:G44"/>
    <mergeCell ref="F47:G47"/>
    <mergeCell ref="F35:G35"/>
    <mergeCell ref="F38:G38"/>
    <mergeCell ref="F33:G34"/>
    <mergeCell ref="F42:G43"/>
    <mergeCell ref="B42:B43"/>
  </mergeCells>
  <printOptions horizontalCentered="1"/>
  <pageMargins left="0.39370078740157483" right="0.78740157480314965" top="0.39370078740157483" bottom="0.19685039370078741" header="0.39370078740157483" footer="0.39370078740157483"/>
  <pageSetup firstPageNumber="53" orientation="landscape" useFirstPageNumber="1" r:id="rId1"/>
  <headerFooter alignWithMargins="0"/>
  <rowBreaks count="1" manualBreakCount="1">
    <brk id="29"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3"/>
  <sheetViews>
    <sheetView topLeftCell="A27" workbookViewId="0">
      <selection activeCell="F46" sqref="F46"/>
    </sheetView>
  </sheetViews>
  <sheetFormatPr baseColWidth="10" defaultRowHeight="15" x14ac:dyDescent="0.25"/>
  <cols>
    <col min="1" max="1" width="8" customWidth="1"/>
    <col min="2" max="2" width="77.5703125" customWidth="1"/>
    <col min="3" max="6" width="15.5703125" customWidth="1"/>
  </cols>
  <sheetData>
    <row r="1" spans="1:6" x14ac:dyDescent="0.25">
      <c r="A1" t="s">
        <v>1254</v>
      </c>
    </row>
    <row r="2" spans="1:6" x14ac:dyDescent="0.25">
      <c r="A2" s="339" t="s">
        <v>1359</v>
      </c>
      <c r="B2" s="340"/>
      <c r="C2" s="340"/>
      <c r="D2" s="340"/>
      <c r="E2" s="340"/>
      <c r="F2" s="341"/>
    </row>
    <row r="3" spans="1:6" x14ac:dyDescent="0.25">
      <c r="A3" s="339" t="s">
        <v>1144</v>
      </c>
      <c r="B3" s="340"/>
      <c r="C3" s="340"/>
      <c r="D3" s="340"/>
      <c r="E3" s="340"/>
      <c r="F3" s="341"/>
    </row>
    <row r="4" spans="1:6" x14ac:dyDescent="0.25">
      <c r="A4" s="339" t="s">
        <v>1145</v>
      </c>
      <c r="B4" s="340"/>
      <c r="C4" s="340"/>
      <c r="D4" s="340"/>
      <c r="E4" s="340"/>
      <c r="F4" s="341"/>
    </row>
    <row r="5" spans="1:6" x14ac:dyDescent="0.25">
      <c r="A5" s="339" t="s">
        <v>1146</v>
      </c>
      <c r="B5" s="340"/>
      <c r="C5" s="340"/>
      <c r="D5" s="340"/>
      <c r="E5" s="340"/>
      <c r="F5" s="341"/>
    </row>
    <row r="6" spans="1:6" ht="39" customHeight="1" x14ac:dyDescent="0.25">
      <c r="A6" s="342" t="s">
        <v>1147</v>
      </c>
      <c r="B6" s="343"/>
      <c r="C6" s="176" t="s">
        <v>1365</v>
      </c>
      <c r="D6" s="177" t="s">
        <v>1261</v>
      </c>
      <c r="E6" s="177" t="s">
        <v>1262</v>
      </c>
      <c r="F6" s="177" t="s">
        <v>1366</v>
      </c>
    </row>
    <row r="7" spans="1:6" x14ac:dyDescent="0.25">
      <c r="A7" s="178" t="s">
        <v>1148</v>
      </c>
      <c r="B7" s="179"/>
      <c r="C7" s="180">
        <v>60945105.074888892</v>
      </c>
      <c r="D7" s="180">
        <v>63078183.08488889</v>
      </c>
      <c r="E7" s="181">
        <v>0</v>
      </c>
      <c r="F7" s="181">
        <v>0</v>
      </c>
    </row>
    <row r="8" spans="1:6" x14ac:dyDescent="0.25">
      <c r="A8" s="182"/>
      <c r="B8" t="s">
        <v>1149</v>
      </c>
      <c r="C8" s="183">
        <v>192254.27</v>
      </c>
      <c r="D8" s="183">
        <v>198983.08000000002</v>
      </c>
      <c r="E8" s="184">
        <v>0</v>
      </c>
      <c r="F8" s="184">
        <v>0</v>
      </c>
    </row>
    <row r="9" spans="1:6" x14ac:dyDescent="0.25">
      <c r="A9" s="182"/>
      <c r="B9" t="s">
        <v>1150</v>
      </c>
      <c r="C9" s="183">
        <v>0</v>
      </c>
      <c r="D9" s="183">
        <v>0</v>
      </c>
      <c r="E9" s="184">
        <v>0</v>
      </c>
      <c r="F9" s="184">
        <v>0</v>
      </c>
    </row>
    <row r="10" spans="1:6" x14ac:dyDescent="0.25">
      <c r="A10" s="182"/>
      <c r="B10" t="s">
        <v>1151</v>
      </c>
      <c r="C10" s="183">
        <v>0</v>
      </c>
      <c r="D10" s="183">
        <v>0</v>
      </c>
      <c r="E10" s="184">
        <v>0</v>
      </c>
      <c r="F10" s="184">
        <v>0</v>
      </c>
    </row>
    <row r="11" spans="1:6" x14ac:dyDescent="0.25">
      <c r="A11" s="182"/>
      <c r="B11" t="s">
        <v>1152</v>
      </c>
      <c r="C11" s="183">
        <v>6756418.8248888878</v>
      </c>
      <c r="D11" s="183">
        <v>6992892.9948888887</v>
      </c>
      <c r="E11" s="184">
        <v>0</v>
      </c>
      <c r="F11" s="184">
        <v>0</v>
      </c>
    </row>
    <row r="12" spans="1:6" x14ac:dyDescent="0.25">
      <c r="A12" s="182"/>
      <c r="B12" t="s">
        <v>1153</v>
      </c>
      <c r="C12" s="183">
        <v>315853.49</v>
      </c>
      <c r="D12" s="183">
        <v>326908.32999999996</v>
      </c>
      <c r="E12" s="184">
        <v>0</v>
      </c>
      <c r="F12" s="184">
        <v>0</v>
      </c>
    </row>
    <row r="13" spans="1:6" x14ac:dyDescent="0.25">
      <c r="A13" s="182"/>
      <c r="B13" t="s">
        <v>1154</v>
      </c>
      <c r="C13" s="183">
        <v>11945.100000000002</v>
      </c>
      <c r="D13" s="183">
        <v>12363.170000000002</v>
      </c>
      <c r="E13" s="184">
        <v>0</v>
      </c>
      <c r="F13" s="184">
        <v>0</v>
      </c>
    </row>
    <row r="14" spans="1:6" x14ac:dyDescent="0.25">
      <c r="A14" s="182"/>
      <c r="B14" t="s">
        <v>1201</v>
      </c>
      <c r="C14" s="183">
        <v>0</v>
      </c>
      <c r="D14" s="183">
        <v>0</v>
      </c>
      <c r="E14" s="184">
        <v>0</v>
      </c>
      <c r="F14" s="184">
        <v>0</v>
      </c>
    </row>
    <row r="15" spans="1:6" x14ac:dyDescent="0.25">
      <c r="A15" s="182"/>
      <c r="B15" t="s">
        <v>1156</v>
      </c>
      <c r="C15" s="183">
        <v>53668633.390000008</v>
      </c>
      <c r="D15" s="183">
        <v>55547035.510000005</v>
      </c>
      <c r="E15" s="184">
        <v>0</v>
      </c>
      <c r="F15" s="184">
        <v>0</v>
      </c>
    </row>
    <row r="16" spans="1:6" x14ac:dyDescent="0.25">
      <c r="A16" s="182"/>
      <c r="B16" t="s">
        <v>1157</v>
      </c>
      <c r="C16" s="183">
        <v>0</v>
      </c>
      <c r="D16" s="183">
        <v>0</v>
      </c>
      <c r="E16" s="184">
        <v>0</v>
      </c>
      <c r="F16" s="184">
        <v>0</v>
      </c>
    </row>
    <row r="17" spans="1:6" x14ac:dyDescent="0.25">
      <c r="A17" s="182"/>
      <c r="B17" t="s">
        <v>1158</v>
      </c>
      <c r="C17" s="183">
        <v>0</v>
      </c>
      <c r="D17" s="183">
        <v>0</v>
      </c>
      <c r="E17" s="184">
        <v>0</v>
      </c>
      <c r="F17" s="184">
        <v>0</v>
      </c>
    </row>
    <row r="18" spans="1:6" x14ac:dyDescent="0.25">
      <c r="A18" s="182"/>
      <c r="B18" t="s">
        <v>1159</v>
      </c>
      <c r="C18" s="183">
        <v>0</v>
      </c>
      <c r="D18" s="183">
        <v>0</v>
      </c>
      <c r="E18" s="184">
        <v>0</v>
      </c>
      <c r="F18" s="184">
        <v>0</v>
      </c>
    </row>
    <row r="19" spans="1:6" x14ac:dyDescent="0.25">
      <c r="A19" s="182"/>
      <c r="B19" t="s">
        <v>1160</v>
      </c>
      <c r="C19" s="183">
        <v>0</v>
      </c>
      <c r="D19" s="183">
        <v>0</v>
      </c>
      <c r="E19" s="184">
        <v>0</v>
      </c>
      <c r="F19" s="184">
        <v>0</v>
      </c>
    </row>
    <row r="20" spans="1:6" x14ac:dyDescent="0.25">
      <c r="A20" s="182"/>
      <c r="C20" s="185"/>
      <c r="D20" s="185"/>
      <c r="E20" s="186"/>
      <c r="F20" s="186"/>
    </row>
    <row r="21" spans="1:6" x14ac:dyDescent="0.25">
      <c r="A21" s="187" t="s">
        <v>1161</v>
      </c>
      <c r="C21" s="188">
        <v>90024519.290000007</v>
      </c>
      <c r="D21" s="188">
        <v>91825009.659999996</v>
      </c>
      <c r="E21" s="189">
        <v>0</v>
      </c>
      <c r="F21" s="189">
        <v>0</v>
      </c>
    </row>
    <row r="22" spans="1:6" x14ac:dyDescent="0.25">
      <c r="A22" s="182"/>
      <c r="B22" t="s">
        <v>1162</v>
      </c>
      <c r="C22" s="183">
        <v>90024519.290000007</v>
      </c>
      <c r="D22" s="183">
        <v>91825009.659999996</v>
      </c>
      <c r="E22" s="184">
        <v>0</v>
      </c>
      <c r="F22" s="184">
        <v>0</v>
      </c>
    </row>
    <row r="23" spans="1:6" x14ac:dyDescent="0.25">
      <c r="A23" s="182"/>
      <c r="B23" t="s">
        <v>1163</v>
      </c>
      <c r="C23" s="183">
        <v>0</v>
      </c>
      <c r="D23" s="183">
        <v>0</v>
      </c>
      <c r="E23" s="184">
        <v>0</v>
      </c>
      <c r="F23" s="184">
        <v>0</v>
      </c>
    </row>
    <row r="24" spans="1:6" x14ac:dyDescent="0.25">
      <c r="A24" s="182"/>
      <c r="B24" t="s">
        <v>1164</v>
      </c>
      <c r="C24" s="183">
        <v>0</v>
      </c>
      <c r="D24" s="183">
        <v>0</v>
      </c>
      <c r="E24" s="184">
        <v>0</v>
      </c>
      <c r="F24" s="184">
        <v>0</v>
      </c>
    </row>
    <row r="25" spans="1:6" x14ac:dyDescent="0.25">
      <c r="A25" s="182"/>
      <c r="B25" t="s">
        <v>1165</v>
      </c>
      <c r="C25" s="183">
        <v>0</v>
      </c>
      <c r="D25" s="183">
        <v>0</v>
      </c>
      <c r="E25" s="184">
        <v>0</v>
      </c>
      <c r="F25" s="184">
        <v>0</v>
      </c>
    </row>
    <row r="26" spans="1:6" x14ac:dyDescent="0.25">
      <c r="A26" s="182"/>
      <c r="B26" t="s">
        <v>1166</v>
      </c>
      <c r="C26" s="183">
        <v>0</v>
      </c>
      <c r="D26" s="183">
        <v>0</v>
      </c>
      <c r="E26" s="184">
        <v>0</v>
      </c>
      <c r="F26" s="184">
        <v>0</v>
      </c>
    </row>
    <row r="27" spans="1:6" x14ac:dyDescent="0.25">
      <c r="A27" s="182"/>
      <c r="C27" s="185"/>
      <c r="D27" s="185"/>
      <c r="E27" s="186"/>
      <c r="F27" s="186"/>
    </row>
    <row r="28" spans="1:6" x14ac:dyDescent="0.25">
      <c r="A28" s="187" t="s">
        <v>1167</v>
      </c>
      <c r="C28" s="188">
        <v>0</v>
      </c>
      <c r="D28" s="188">
        <v>0</v>
      </c>
      <c r="E28" s="189">
        <v>0</v>
      </c>
      <c r="F28" s="189">
        <v>0</v>
      </c>
    </row>
    <row r="29" spans="1:6" x14ac:dyDescent="0.25">
      <c r="A29" s="182"/>
      <c r="B29" t="s">
        <v>1168</v>
      </c>
      <c r="C29" s="183">
        <v>0</v>
      </c>
      <c r="D29" s="183">
        <v>0</v>
      </c>
      <c r="E29" s="184">
        <v>0</v>
      </c>
      <c r="F29" s="184">
        <v>0</v>
      </c>
    </row>
    <row r="30" spans="1:6" x14ac:dyDescent="0.25">
      <c r="A30" s="182"/>
      <c r="C30" s="185"/>
      <c r="D30" s="185"/>
      <c r="E30" s="186"/>
      <c r="F30" s="186"/>
    </row>
    <row r="31" spans="1:6" x14ac:dyDescent="0.25">
      <c r="A31" s="187" t="s">
        <v>1169</v>
      </c>
      <c r="C31" s="188">
        <v>150969624.36488891</v>
      </c>
      <c r="D31" s="188">
        <v>154903192.7448889</v>
      </c>
      <c r="E31" s="189">
        <v>0</v>
      </c>
      <c r="F31" s="189">
        <v>0</v>
      </c>
    </row>
    <row r="32" spans="1:6" x14ac:dyDescent="0.25">
      <c r="A32" s="182"/>
      <c r="C32" s="185"/>
      <c r="D32" s="185"/>
      <c r="E32" s="186"/>
      <c r="F32" s="186"/>
    </row>
    <row r="33" spans="1:6" x14ac:dyDescent="0.25">
      <c r="A33" s="187" t="s">
        <v>1170</v>
      </c>
      <c r="C33" s="185"/>
      <c r="D33" s="185"/>
      <c r="E33" s="186"/>
      <c r="F33" s="186"/>
    </row>
    <row r="34" spans="1:6" x14ac:dyDescent="0.25">
      <c r="A34" s="182" t="s">
        <v>1171</v>
      </c>
      <c r="C34" s="183">
        <v>0</v>
      </c>
      <c r="D34" s="183">
        <v>0</v>
      </c>
      <c r="E34" s="184">
        <v>0</v>
      </c>
      <c r="F34" s="184">
        <v>0</v>
      </c>
    </row>
    <row r="35" spans="1:6" x14ac:dyDescent="0.25">
      <c r="A35" s="182" t="s">
        <v>1172</v>
      </c>
      <c r="C35" s="183">
        <v>0</v>
      </c>
      <c r="D35" s="183">
        <v>0</v>
      </c>
      <c r="E35" s="184">
        <v>0</v>
      </c>
      <c r="F35" s="184">
        <v>0</v>
      </c>
    </row>
    <row r="36" spans="1:6" x14ac:dyDescent="0.25">
      <c r="A36" s="190" t="s">
        <v>1173</v>
      </c>
      <c r="B36" s="191"/>
      <c r="C36" s="192">
        <v>0</v>
      </c>
      <c r="D36" s="192">
        <v>0</v>
      </c>
      <c r="E36" s="193">
        <v>0</v>
      </c>
      <c r="F36" s="193">
        <v>0</v>
      </c>
    </row>
    <row r="37" spans="1:6" hidden="1" x14ac:dyDescent="0.25">
      <c r="A37" s="1" t="s">
        <v>1174</v>
      </c>
    </row>
    <row r="38" spans="1:6" ht="29.25" hidden="1" customHeight="1" x14ac:dyDescent="0.25">
      <c r="A38" s="338" t="s">
        <v>1175</v>
      </c>
      <c r="B38" s="338"/>
      <c r="C38" s="338"/>
      <c r="D38" s="338"/>
      <c r="E38" s="338"/>
      <c r="F38" s="338"/>
    </row>
    <row r="39" spans="1:6" hidden="1" x14ac:dyDescent="0.25">
      <c r="A39" s="1" t="s">
        <v>1176</v>
      </c>
    </row>
    <row r="40" spans="1:6" ht="15" hidden="1" customHeight="1" x14ac:dyDescent="0.25">
      <c r="A40" t="s">
        <v>1177</v>
      </c>
    </row>
    <row r="41" spans="1:6" hidden="1" x14ac:dyDescent="0.25">
      <c r="A41" t="s">
        <v>1178</v>
      </c>
    </row>
    <row r="42" spans="1:6" hidden="1" x14ac:dyDescent="0.25">
      <c r="A42" s="1" t="s">
        <v>1179</v>
      </c>
    </row>
    <row r="43" spans="1:6" hidden="1" x14ac:dyDescent="0.25">
      <c r="A43" s="1" t="s">
        <v>1180</v>
      </c>
    </row>
  </sheetData>
  <mergeCells count="6">
    <mergeCell ref="A38:F38"/>
    <mergeCell ref="A2:F2"/>
    <mergeCell ref="A3:F3"/>
    <mergeCell ref="A4:F4"/>
    <mergeCell ref="A5:F5"/>
    <mergeCell ref="A6:B6"/>
  </mergeCells>
  <printOptions horizontalCentered="1"/>
  <pageMargins left="0.31496062992125984" right="0.31496062992125984" top="0.35433070866141736" bottom="0.35433070866141736" header="0.31496062992125984" footer="0.31496062992125984"/>
  <pageSetup scale="8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4"/>
  <sheetViews>
    <sheetView workbookViewId="0">
      <selection sqref="A1:F50"/>
    </sheetView>
  </sheetViews>
  <sheetFormatPr baseColWidth="10" defaultColWidth="11.42578125" defaultRowHeight="15" x14ac:dyDescent="0.25"/>
  <cols>
    <col min="1" max="1" width="8" style="150" customWidth="1"/>
    <col min="2" max="2" width="77.5703125" style="150" customWidth="1"/>
    <col min="3" max="5" width="16" style="150" customWidth="1"/>
    <col min="6" max="6" width="15.7109375" style="150" customWidth="1"/>
    <col min="7" max="7" width="11.42578125" style="150"/>
    <col min="8" max="8" width="13.7109375" style="150" bestFit="1" customWidth="1"/>
    <col min="9" max="16384" width="11.42578125" style="150"/>
  </cols>
  <sheetData>
    <row r="1" spans="1:6" x14ac:dyDescent="0.25">
      <c r="F1" s="150" t="s">
        <v>1181</v>
      </c>
    </row>
    <row r="2" spans="1:6" x14ac:dyDescent="0.25">
      <c r="A2" s="339" t="s">
        <v>1359</v>
      </c>
      <c r="B2" s="340"/>
      <c r="C2" s="340"/>
      <c r="D2" s="340"/>
      <c r="E2" s="340"/>
      <c r="F2" s="341"/>
    </row>
    <row r="3" spans="1:6" x14ac:dyDescent="0.25">
      <c r="A3" s="339" t="s">
        <v>1182</v>
      </c>
      <c r="B3" s="340"/>
      <c r="C3" s="340"/>
      <c r="D3" s="340"/>
      <c r="E3" s="340"/>
      <c r="F3" s="341"/>
    </row>
    <row r="4" spans="1:6" x14ac:dyDescent="0.25">
      <c r="A4" s="339" t="s">
        <v>1145</v>
      </c>
      <c r="B4" s="340"/>
      <c r="C4" s="340"/>
      <c r="D4" s="340"/>
      <c r="E4" s="340"/>
      <c r="F4" s="341"/>
    </row>
    <row r="5" spans="1:6" ht="45" customHeight="1" x14ac:dyDescent="0.25">
      <c r="A5" s="342" t="s">
        <v>1147</v>
      </c>
      <c r="B5" s="343"/>
      <c r="C5" s="194" t="s">
        <v>1370</v>
      </c>
      <c r="D5" s="194" t="s">
        <v>1369</v>
      </c>
      <c r="E5" s="194" t="s">
        <v>1368</v>
      </c>
      <c r="F5" s="195" t="s">
        <v>1367</v>
      </c>
    </row>
    <row r="6" spans="1:6" x14ac:dyDescent="0.25">
      <c r="A6" s="178" t="s">
        <v>1148</v>
      </c>
      <c r="B6" s="196"/>
      <c r="C6" s="181">
        <v>0</v>
      </c>
      <c r="D6" s="181">
        <v>0</v>
      </c>
      <c r="E6" s="180">
        <f>SUM(E7:E19)</f>
        <v>45175571.479999997</v>
      </c>
      <c r="F6" s="180">
        <v>59170005.58488889</v>
      </c>
    </row>
    <row r="7" spans="1:6" x14ac:dyDescent="0.25">
      <c r="A7" s="197"/>
      <c r="B7" s="150" t="s">
        <v>1149</v>
      </c>
      <c r="C7" s="198">
        <v>0</v>
      </c>
      <c r="D7" s="198">
        <v>0</v>
      </c>
      <c r="E7" s="199">
        <v>341062.07</v>
      </c>
      <c r="F7" s="199">
        <v>186654.72</v>
      </c>
    </row>
    <row r="8" spans="1:6" x14ac:dyDescent="0.25">
      <c r="A8" s="197"/>
      <c r="B8" s="150" t="s">
        <v>1150</v>
      </c>
      <c r="C8" s="198">
        <v>0</v>
      </c>
      <c r="D8" s="198">
        <v>0</v>
      </c>
      <c r="E8" s="199">
        <v>0</v>
      </c>
      <c r="F8" s="199">
        <v>0</v>
      </c>
    </row>
    <row r="9" spans="1:6" x14ac:dyDescent="0.25">
      <c r="A9" s="197"/>
      <c r="B9" s="150" t="s">
        <v>1151</v>
      </c>
      <c r="C9" s="198">
        <v>0</v>
      </c>
      <c r="D9" s="198">
        <v>0</v>
      </c>
      <c r="E9" s="199">
        <v>0</v>
      </c>
      <c r="F9" s="199">
        <v>0</v>
      </c>
    </row>
    <row r="10" spans="1:6" x14ac:dyDescent="0.25">
      <c r="A10" s="197"/>
      <c r="B10" s="150" t="s">
        <v>1152</v>
      </c>
      <c r="C10" s="198">
        <v>0</v>
      </c>
      <c r="D10" s="198">
        <v>0</v>
      </c>
      <c r="E10" s="199">
        <v>5538839.2999999998</v>
      </c>
      <c r="F10" s="199">
        <v>6559630.4448888879</v>
      </c>
    </row>
    <row r="11" spans="1:6" x14ac:dyDescent="0.25">
      <c r="A11" s="197"/>
      <c r="B11" s="150" t="s">
        <v>1153</v>
      </c>
      <c r="C11" s="198">
        <v>0</v>
      </c>
      <c r="D11" s="198">
        <v>0</v>
      </c>
      <c r="E11" s="199">
        <v>2252597.62</v>
      </c>
      <c r="F11" s="199">
        <v>306653.89</v>
      </c>
    </row>
    <row r="12" spans="1:6" x14ac:dyDescent="0.25">
      <c r="A12" s="197"/>
      <c r="B12" s="150" t="s">
        <v>1154</v>
      </c>
      <c r="C12" s="198">
        <v>0</v>
      </c>
      <c r="D12" s="198">
        <v>0</v>
      </c>
      <c r="E12" s="199">
        <v>80795.37</v>
      </c>
      <c r="F12" s="199">
        <v>11597.190000000002</v>
      </c>
    </row>
    <row r="13" spans="1:6" x14ac:dyDescent="0.25">
      <c r="A13" s="197"/>
      <c r="B13" s="150" t="s">
        <v>1155</v>
      </c>
      <c r="C13" s="198">
        <v>0</v>
      </c>
      <c r="D13" s="198">
        <v>0</v>
      </c>
      <c r="E13" s="199">
        <v>0</v>
      </c>
      <c r="F13" s="199">
        <v>0</v>
      </c>
    </row>
    <row r="14" spans="1:6" x14ac:dyDescent="0.25">
      <c r="A14" s="197"/>
      <c r="B14" s="150" t="s">
        <v>1156</v>
      </c>
      <c r="C14" s="198">
        <v>0</v>
      </c>
      <c r="D14" s="198">
        <v>0</v>
      </c>
      <c r="E14" s="199">
        <v>36962277.119999997</v>
      </c>
      <c r="F14" s="199">
        <v>52105469.340000004</v>
      </c>
    </row>
    <row r="15" spans="1:6" x14ac:dyDescent="0.25">
      <c r="A15" s="197"/>
      <c r="B15" s="150" t="s">
        <v>1157</v>
      </c>
      <c r="C15" s="198">
        <v>0</v>
      </c>
      <c r="D15" s="198">
        <v>0</v>
      </c>
      <c r="E15" s="199">
        <v>0</v>
      </c>
      <c r="F15" s="199">
        <v>0</v>
      </c>
    </row>
    <row r="16" spans="1:6" x14ac:dyDescent="0.25">
      <c r="A16" s="197"/>
      <c r="B16" s="150" t="s">
        <v>1158</v>
      </c>
      <c r="C16" s="198">
        <v>0</v>
      </c>
      <c r="D16" s="198">
        <v>0</v>
      </c>
      <c r="E16" s="199">
        <v>0</v>
      </c>
      <c r="F16" s="199">
        <v>0</v>
      </c>
    </row>
    <row r="17" spans="1:8" x14ac:dyDescent="0.25">
      <c r="A17" s="197"/>
      <c r="B17" s="150" t="s">
        <v>1159</v>
      </c>
      <c r="C17" s="198">
        <v>0</v>
      </c>
      <c r="D17" s="198">
        <v>0</v>
      </c>
      <c r="E17" s="199">
        <v>0</v>
      </c>
      <c r="F17" s="199">
        <v>0</v>
      </c>
    </row>
    <row r="18" spans="1:8" x14ac:dyDescent="0.25">
      <c r="A18" s="197"/>
      <c r="B18" s="150" t="s">
        <v>1160</v>
      </c>
      <c r="C18" s="198">
        <v>0</v>
      </c>
      <c r="D18" s="198">
        <v>0</v>
      </c>
      <c r="E18" s="199">
        <v>0</v>
      </c>
      <c r="F18" s="199">
        <v>0</v>
      </c>
    </row>
    <row r="19" spans="1:8" x14ac:dyDescent="0.25">
      <c r="A19" s="197"/>
      <c r="C19" s="200"/>
      <c r="D19" s="200"/>
      <c r="E19" s="201"/>
      <c r="F19" s="201"/>
    </row>
    <row r="20" spans="1:8" x14ac:dyDescent="0.25">
      <c r="A20" s="187" t="s">
        <v>1161</v>
      </c>
      <c r="C20" s="189">
        <v>0</v>
      </c>
      <c r="D20" s="189">
        <v>0</v>
      </c>
      <c r="E20" s="188">
        <f>SUM(E21:E25)</f>
        <v>77549651.299999997</v>
      </c>
      <c r="F20" s="188">
        <v>88259332.640000001</v>
      </c>
    </row>
    <row r="21" spans="1:8" x14ac:dyDescent="0.25">
      <c r="A21" s="197"/>
      <c r="B21" s="150" t="s">
        <v>1162</v>
      </c>
      <c r="C21" s="198">
        <v>0</v>
      </c>
      <c r="D21" s="198">
        <v>0</v>
      </c>
      <c r="E21" s="199">
        <v>77549651.299999997</v>
      </c>
      <c r="F21" s="199">
        <v>88259332.640000001</v>
      </c>
    </row>
    <row r="22" spans="1:8" x14ac:dyDescent="0.25">
      <c r="A22" s="197"/>
      <c r="B22" s="150" t="s">
        <v>1163</v>
      </c>
      <c r="C22" s="198">
        <v>0</v>
      </c>
      <c r="D22" s="198">
        <v>0</v>
      </c>
      <c r="E22" s="199">
        <v>0</v>
      </c>
      <c r="F22" s="199">
        <v>0</v>
      </c>
    </row>
    <row r="23" spans="1:8" x14ac:dyDescent="0.25">
      <c r="A23" s="197"/>
      <c r="B23" s="150" t="s">
        <v>1164</v>
      </c>
      <c r="C23" s="198">
        <v>0</v>
      </c>
      <c r="D23" s="198">
        <v>0</v>
      </c>
      <c r="E23" s="199">
        <v>0</v>
      </c>
      <c r="F23" s="199">
        <v>0</v>
      </c>
    </row>
    <row r="24" spans="1:8" x14ac:dyDescent="0.25">
      <c r="A24" s="197"/>
      <c r="B24" s="150" t="s">
        <v>1165</v>
      </c>
      <c r="C24" s="198">
        <v>0</v>
      </c>
      <c r="D24" s="198">
        <v>0</v>
      </c>
      <c r="E24" s="199">
        <v>0</v>
      </c>
      <c r="F24" s="199">
        <v>0</v>
      </c>
    </row>
    <row r="25" spans="1:8" x14ac:dyDescent="0.25">
      <c r="A25" s="197"/>
      <c r="B25" s="150" t="s">
        <v>1166</v>
      </c>
      <c r="C25" s="198">
        <v>0</v>
      </c>
      <c r="D25" s="198">
        <v>0</v>
      </c>
      <c r="E25" s="199">
        <v>0</v>
      </c>
      <c r="F25" s="199">
        <v>0</v>
      </c>
    </row>
    <row r="26" spans="1:8" x14ac:dyDescent="0.25">
      <c r="A26" s="197"/>
      <c r="C26" s="200"/>
      <c r="D26" s="200"/>
      <c r="E26" s="201"/>
      <c r="F26" s="201"/>
    </row>
    <row r="27" spans="1:8" x14ac:dyDescent="0.25">
      <c r="A27" s="187" t="s">
        <v>1167</v>
      </c>
      <c r="C27" s="189">
        <v>0</v>
      </c>
      <c r="D27" s="189">
        <v>0</v>
      </c>
      <c r="E27" s="188">
        <v>0</v>
      </c>
      <c r="F27" s="188">
        <v>0</v>
      </c>
    </row>
    <row r="28" spans="1:8" x14ac:dyDescent="0.25">
      <c r="A28" s="197"/>
      <c r="B28" s="150" t="s">
        <v>1168</v>
      </c>
      <c r="C28" s="198">
        <v>0</v>
      </c>
      <c r="D28" s="198">
        <v>0</v>
      </c>
      <c r="E28" s="199">
        <v>0</v>
      </c>
      <c r="F28" s="199">
        <v>0</v>
      </c>
    </row>
    <row r="29" spans="1:8" x14ac:dyDescent="0.25">
      <c r="A29" s="197"/>
      <c r="C29" s="200"/>
      <c r="D29" s="200"/>
      <c r="E29" s="201"/>
      <c r="F29" s="201"/>
    </row>
    <row r="30" spans="1:8" x14ac:dyDescent="0.25">
      <c r="A30" s="187" t="s">
        <v>1183</v>
      </c>
      <c r="C30" s="189">
        <v>0</v>
      </c>
      <c r="D30" s="189">
        <v>0</v>
      </c>
      <c r="E30" s="188">
        <f>E6+E20</f>
        <v>122725222.78</v>
      </c>
      <c r="F30" s="188">
        <v>147429338.22488889</v>
      </c>
      <c r="H30" s="285"/>
    </row>
    <row r="31" spans="1:8" x14ac:dyDescent="0.25">
      <c r="A31" s="197"/>
      <c r="C31" s="200"/>
      <c r="D31" s="200"/>
      <c r="E31" s="201"/>
      <c r="F31" s="201"/>
      <c r="H31" s="167"/>
    </row>
    <row r="32" spans="1:8" x14ac:dyDescent="0.25">
      <c r="A32" s="187" t="s">
        <v>1170</v>
      </c>
      <c r="C32" s="200"/>
      <c r="D32" s="200"/>
      <c r="E32" s="201"/>
      <c r="F32" s="201"/>
    </row>
    <row r="33" spans="1:6" x14ac:dyDescent="0.25">
      <c r="A33" s="197" t="s">
        <v>1171</v>
      </c>
      <c r="C33" s="198">
        <v>0</v>
      </c>
      <c r="D33" s="198">
        <v>0</v>
      </c>
      <c r="E33" s="199">
        <v>0</v>
      </c>
      <c r="F33" s="199">
        <v>0</v>
      </c>
    </row>
    <row r="34" spans="1:6" x14ac:dyDescent="0.25">
      <c r="A34" s="197" t="s">
        <v>1172</v>
      </c>
      <c r="C34" s="198">
        <v>0</v>
      </c>
      <c r="D34" s="198">
        <v>0</v>
      </c>
      <c r="E34" s="199">
        <v>0</v>
      </c>
      <c r="F34" s="199">
        <v>0</v>
      </c>
    </row>
    <row r="35" spans="1:6" x14ac:dyDescent="0.25">
      <c r="A35" s="190" t="s">
        <v>1173</v>
      </c>
      <c r="B35" s="202"/>
      <c r="C35" s="193">
        <v>0</v>
      </c>
      <c r="D35" s="193">
        <v>0</v>
      </c>
      <c r="E35" s="192">
        <v>0</v>
      </c>
      <c r="F35" s="192">
        <v>0</v>
      </c>
    </row>
    <row r="36" spans="1:6" ht="26.25" hidden="1" customHeight="1" x14ac:dyDescent="0.25">
      <c r="A36" s="344" t="s">
        <v>1184</v>
      </c>
      <c r="B36" s="345"/>
      <c r="C36" s="345"/>
      <c r="D36" s="345"/>
      <c r="E36" s="345"/>
      <c r="F36" s="345"/>
    </row>
    <row r="37" spans="1:6" ht="28.5" hidden="1" customHeight="1" x14ac:dyDescent="0.25">
      <c r="A37" s="344" t="s">
        <v>1185</v>
      </c>
      <c r="B37" s="345"/>
      <c r="C37" s="345"/>
      <c r="D37" s="345"/>
      <c r="E37" s="345"/>
      <c r="F37" s="345"/>
    </row>
    <row r="38" spans="1:6" ht="27.75" hidden="1" customHeight="1" x14ac:dyDescent="0.25">
      <c r="A38" s="344" t="s">
        <v>1186</v>
      </c>
      <c r="B38" s="345"/>
      <c r="C38" s="345"/>
      <c r="D38" s="345"/>
      <c r="E38" s="345"/>
      <c r="F38" s="345"/>
    </row>
    <row r="39" spans="1:6" ht="15" hidden="1" customHeight="1" x14ac:dyDescent="0.25">
      <c r="A39" s="344" t="s">
        <v>1187</v>
      </c>
      <c r="B39" s="345"/>
      <c r="C39" s="345"/>
      <c r="D39" s="345"/>
      <c r="E39" s="345"/>
      <c r="F39" s="345"/>
    </row>
    <row r="40" spans="1:6" hidden="1" x14ac:dyDescent="0.25">
      <c r="A40" s="344" t="s">
        <v>1188</v>
      </c>
      <c r="B40" s="345"/>
      <c r="C40" s="345"/>
      <c r="D40" s="345"/>
      <c r="E40" s="345"/>
      <c r="F40" s="345"/>
    </row>
    <row r="41" spans="1:6" hidden="1" x14ac:dyDescent="0.25">
      <c r="A41" s="1" t="s">
        <v>1189</v>
      </c>
    </row>
    <row r="42" spans="1:6" hidden="1" x14ac:dyDescent="0.25">
      <c r="A42" s="1" t="s">
        <v>1180</v>
      </c>
    </row>
    <row r="44" spans="1:6" ht="27.75" customHeight="1" x14ac:dyDescent="0.25">
      <c r="A44" s="338"/>
      <c r="B44" s="338"/>
      <c r="C44" s="338"/>
      <c r="D44" s="338"/>
      <c r="E44" s="338"/>
      <c r="F44" s="338"/>
    </row>
  </sheetData>
  <mergeCells count="10">
    <mergeCell ref="A38:F38"/>
    <mergeCell ref="A39:F39"/>
    <mergeCell ref="A40:F40"/>
    <mergeCell ref="A44:F44"/>
    <mergeCell ref="A2:F2"/>
    <mergeCell ref="A3:F3"/>
    <mergeCell ref="A4:F4"/>
    <mergeCell ref="A5:B5"/>
    <mergeCell ref="A36:F36"/>
    <mergeCell ref="A37:F37"/>
  </mergeCells>
  <printOptions horizontalCentered="1"/>
  <pageMargins left="0.31496062992125984" right="0.31496062992125984" top="0.74803149606299213" bottom="0.74803149606299213" header="0.31496062992125984" footer="0.31496062992125984"/>
  <pageSetup scale="7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GI70"/>
  <sheetViews>
    <sheetView tabSelected="1" view="pageBreakPreview" zoomScale="60" zoomScaleNormal="90" workbookViewId="0">
      <selection activeCell="U13" sqref="U13"/>
    </sheetView>
  </sheetViews>
  <sheetFormatPr baseColWidth="10" defaultRowHeight="15" x14ac:dyDescent="0.25"/>
  <cols>
    <col min="1" max="1" width="28.140625" style="254" customWidth="1"/>
    <col min="2" max="2" width="15.7109375" bestFit="1" customWidth="1"/>
    <col min="3" max="14" width="14.5703125" bestFit="1" customWidth="1"/>
    <col min="15" max="15" width="14.140625" bestFit="1" customWidth="1"/>
  </cols>
  <sheetData>
    <row r="1" spans="1:5599" ht="60.75" customHeight="1" thickBot="1" x14ac:dyDescent="0.3">
      <c r="A1" s="346" t="s">
        <v>1386</v>
      </c>
      <c r="B1" s="347"/>
      <c r="C1" s="347"/>
      <c r="D1" s="347"/>
      <c r="E1" s="347"/>
      <c r="F1" s="347"/>
      <c r="G1" s="347"/>
      <c r="H1" s="347"/>
      <c r="I1" s="347"/>
      <c r="J1" s="347"/>
      <c r="K1" s="347"/>
      <c r="L1" s="347"/>
      <c r="M1" s="347"/>
      <c r="N1" s="348"/>
    </row>
    <row r="2" spans="1:5599" ht="15.75" thickBot="1" x14ac:dyDescent="0.3">
      <c r="A2" s="218"/>
      <c r="B2" s="219" t="s">
        <v>1203</v>
      </c>
      <c r="C2" s="219" t="s">
        <v>1204</v>
      </c>
      <c r="D2" s="219" t="s">
        <v>1205</v>
      </c>
      <c r="E2" s="219" t="s">
        <v>1206</v>
      </c>
      <c r="F2" s="219" t="s">
        <v>1207</v>
      </c>
      <c r="G2" s="219" t="s">
        <v>1208</v>
      </c>
      <c r="H2" s="219" t="s">
        <v>1209</v>
      </c>
      <c r="I2" s="219" t="s">
        <v>1210</v>
      </c>
      <c r="J2" s="219" t="s">
        <v>1211</v>
      </c>
      <c r="K2" s="219" t="s">
        <v>1212</v>
      </c>
      <c r="L2" s="219" t="s">
        <v>1213</v>
      </c>
      <c r="M2" s="219" t="s">
        <v>1214</v>
      </c>
      <c r="N2" s="220" t="s">
        <v>1215</v>
      </c>
    </row>
    <row r="3" spans="1:5599" ht="15.75" thickBot="1" x14ac:dyDescent="0.3">
      <c r="A3" s="221" t="s">
        <v>1216</v>
      </c>
      <c r="B3" s="222">
        <v>150969624.36488891</v>
      </c>
      <c r="C3" s="222">
        <v>12580802.030407408</v>
      </c>
      <c r="D3" s="222">
        <v>12580802.030407408</v>
      </c>
      <c r="E3" s="222">
        <v>12580802.030407408</v>
      </c>
      <c r="F3" s="222">
        <v>12580802.030407408</v>
      </c>
      <c r="G3" s="222">
        <v>12580802.030407408</v>
      </c>
      <c r="H3" s="222">
        <v>12580802.030407408</v>
      </c>
      <c r="I3" s="222">
        <v>12580802.030407408</v>
      </c>
      <c r="J3" s="222">
        <v>12580802.030407408</v>
      </c>
      <c r="K3" s="222">
        <v>12580802.030407408</v>
      </c>
      <c r="L3" s="222">
        <v>12580802.030407408</v>
      </c>
      <c r="M3" s="222">
        <v>12580802.030407408</v>
      </c>
      <c r="N3" s="222">
        <v>12580802.030407408</v>
      </c>
      <c r="O3" s="223"/>
    </row>
    <row r="4" spans="1:5599" ht="15.75" thickBot="1" x14ac:dyDescent="0.3">
      <c r="A4" s="246" t="s">
        <v>1217</v>
      </c>
      <c r="B4" s="247">
        <v>192254.27</v>
      </c>
      <c r="C4" s="250">
        <v>16021.189166666669</v>
      </c>
      <c r="D4" s="250">
        <v>16021.189166666669</v>
      </c>
      <c r="E4" s="250">
        <v>16021.189166666669</v>
      </c>
      <c r="F4" s="250">
        <v>16021.189166666669</v>
      </c>
      <c r="G4" s="250">
        <v>16021.189166666669</v>
      </c>
      <c r="H4" s="250">
        <v>16021.189166666669</v>
      </c>
      <c r="I4" s="250">
        <v>16021.189166666669</v>
      </c>
      <c r="J4" s="250">
        <v>16021.189166666669</v>
      </c>
      <c r="K4" s="250">
        <v>16021.189166666669</v>
      </c>
      <c r="L4" s="250">
        <v>16021.189166666669</v>
      </c>
      <c r="M4" s="250">
        <v>16021.189166666669</v>
      </c>
      <c r="N4" s="250">
        <v>16021.189166666669</v>
      </c>
      <c r="O4" s="223"/>
    </row>
    <row r="5" spans="1:5599" s="191" customFormat="1" x14ac:dyDescent="0.25">
      <c r="A5" s="226" t="s">
        <v>1218</v>
      </c>
      <c r="B5" s="231">
        <v>0</v>
      </c>
      <c r="C5" s="248">
        <v>0</v>
      </c>
      <c r="D5" s="248">
        <v>0</v>
      </c>
      <c r="E5" s="248">
        <v>0</v>
      </c>
      <c r="F5" s="248">
        <v>0</v>
      </c>
      <c r="G5" s="248">
        <v>0</v>
      </c>
      <c r="H5" s="248">
        <v>0</v>
      </c>
      <c r="I5" s="248">
        <v>0</v>
      </c>
      <c r="J5" s="248">
        <v>0</v>
      </c>
      <c r="K5" s="248">
        <v>0</v>
      </c>
      <c r="L5" s="248">
        <v>0</v>
      </c>
      <c r="M5" s="248">
        <v>0</v>
      </c>
      <c r="N5" s="249">
        <v>0</v>
      </c>
      <c r="O5" s="223"/>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c r="AMO5"/>
      <c r="AMP5"/>
      <c r="AMQ5"/>
      <c r="AMR5"/>
      <c r="AMS5"/>
      <c r="AMT5"/>
      <c r="AMU5"/>
      <c r="AMV5"/>
      <c r="AMW5"/>
      <c r="AMX5"/>
      <c r="AMY5"/>
      <c r="AMZ5"/>
      <c r="ANA5"/>
      <c r="ANB5"/>
      <c r="ANC5"/>
      <c r="AND5"/>
      <c r="ANE5"/>
      <c r="ANF5"/>
      <c r="ANG5"/>
      <c r="ANH5"/>
      <c r="ANI5"/>
      <c r="ANJ5"/>
      <c r="ANK5"/>
      <c r="ANL5"/>
      <c r="ANM5"/>
      <c r="ANN5"/>
      <c r="ANO5"/>
      <c r="ANP5"/>
      <c r="ANQ5"/>
      <c r="ANR5"/>
      <c r="ANS5"/>
      <c r="ANT5"/>
      <c r="ANU5"/>
      <c r="ANV5"/>
      <c r="ANW5"/>
      <c r="ANX5"/>
      <c r="ANY5"/>
      <c r="ANZ5"/>
      <c r="AOA5"/>
      <c r="AOB5"/>
      <c r="AOC5"/>
      <c r="AOD5"/>
      <c r="AOE5"/>
      <c r="AOF5"/>
      <c r="AOG5"/>
      <c r="AOH5"/>
      <c r="AOI5"/>
      <c r="AOJ5"/>
      <c r="AOK5"/>
      <c r="AOL5"/>
      <c r="AOM5"/>
      <c r="AON5"/>
      <c r="AOO5"/>
      <c r="AOP5"/>
      <c r="AOQ5"/>
      <c r="AOR5"/>
      <c r="AOS5"/>
      <c r="AOT5"/>
      <c r="AOU5"/>
      <c r="AOV5"/>
      <c r="AOW5"/>
      <c r="AOX5"/>
      <c r="AOY5"/>
      <c r="AOZ5"/>
      <c r="APA5"/>
      <c r="APB5"/>
      <c r="APC5"/>
      <c r="APD5"/>
      <c r="APE5"/>
      <c r="APF5"/>
      <c r="APG5"/>
      <c r="APH5"/>
      <c r="API5"/>
      <c r="APJ5"/>
      <c r="APK5"/>
      <c r="APL5"/>
      <c r="APM5"/>
      <c r="APN5"/>
      <c r="APO5"/>
      <c r="APP5"/>
      <c r="APQ5"/>
      <c r="APR5"/>
      <c r="APS5"/>
      <c r="APT5"/>
      <c r="APU5"/>
      <c r="APV5"/>
      <c r="APW5"/>
      <c r="APX5"/>
      <c r="APY5"/>
      <c r="APZ5"/>
      <c r="AQA5"/>
      <c r="AQB5"/>
      <c r="AQC5"/>
      <c r="AQD5"/>
      <c r="AQE5"/>
      <c r="AQF5"/>
      <c r="AQG5"/>
      <c r="AQH5"/>
      <c r="AQI5"/>
      <c r="AQJ5"/>
      <c r="AQK5"/>
      <c r="AQL5"/>
      <c r="AQM5"/>
      <c r="AQN5"/>
      <c r="AQO5"/>
      <c r="AQP5"/>
      <c r="AQQ5"/>
      <c r="AQR5"/>
      <c r="AQS5"/>
      <c r="AQT5"/>
      <c r="AQU5"/>
      <c r="AQV5"/>
      <c r="AQW5"/>
      <c r="AQX5"/>
      <c r="AQY5"/>
      <c r="AQZ5"/>
      <c r="ARA5"/>
      <c r="ARB5"/>
      <c r="ARC5"/>
      <c r="ARD5"/>
      <c r="ARE5"/>
      <c r="ARF5"/>
      <c r="ARG5"/>
      <c r="ARH5"/>
      <c r="ARI5"/>
      <c r="ARJ5"/>
      <c r="ARK5"/>
      <c r="ARL5"/>
      <c r="ARM5"/>
      <c r="ARN5"/>
      <c r="ARO5"/>
      <c r="ARP5"/>
      <c r="ARQ5"/>
      <c r="ARR5"/>
      <c r="ARS5"/>
      <c r="ART5"/>
      <c r="ARU5"/>
      <c r="ARV5"/>
      <c r="ARW5"/>
      <c r="ARX5"/>
      <c r="ARY5"/>
      <c r="ARZ5"/>
      <c r="ASA5"/>
      <c r="ASB5"/>
      <c r="ASC5"/>
      <c r="ASD5"/>
      <c r="ASE5"/>
      <c r="ASF5"/>
      <c r="ASG5"/>
      <c r="ASH5"/>
      <c r="ASI5"/>
      <c r="ASJ5"/>
      <c r="ASK5"/>
      <c r="ASL5"/>
      <c r="ASM5"/>
      <c r="ASN5"/>
      <c r="ASO5"/>
      <c r="ASP5"/>
      <c r="ASQ5"/>
      <c r="ASR5"/>
      <c r="ASS5"/>
      <c r="AST5"/>
      <c r="ASU5"/>
      <c r="ASV5"/>
      <c r="ASW5"/>
      <c r="ASX5"/>
      <c r="ASY5"/>
      <c r="ASZ5"/>
      <c r="ATA5"/>
      <c r="ATB5"/>
      <c r="ATC5"/>
      <c r="ATD5"/>
      <c r="ATE5"/>
      <c r="ATF5"/>
      <c r="ATG5"/>
      <c r="ATH5"/>
      <c r="ATI5"/>
      <c r="ATJ5"/>
      <c r="ATK5"/>
      <c r="ATL5"/>
      <c r="ATM5"/>
      <c r="ATN5"/>
      <c r="ATO5"/>
      <c r="ATP5"/>
      <c r="ATQ5"/>
      <c r="ATR5"/>
      <c r="ATS5"/>
      <c r="ATT5"/>
      <c r="ATU5"/>
      <c r="ATV5"/>
      <c r="ATW5"/>
      <c r="ATX5"/>
      <c r="ATY5"/>
      <c r="ATZ5"/>
      <c r="AUA5"/>
      <c r="AUB5"/>
      <c r="AUC5"/>
      <c r="AUD5"/>
      <c r="AUE5"/>
      <c r="AUF5"/>
      <c r="AUG5"/>
      <c r="AUH5"/>
      <c r="AUI5"/>
      <c r="AUJ5"/>
      <c r="AUK5"/>
      <c r="AUL5"/>
      <c r="AUM5"/>
      <c r="AUN5"/>
      <c r="AUO5"/>
      <c r="AUP5"/>
      <c r="AUQ5"/>
      <c r="AUR5"/>
      <c r="AUS5"/>
      <c r="AUT5"/>
      <c r="AUU5"/>
      <c r="AUV5"/>
      <c r="AUW5"/>
      <c r="AUX5"/>
      <c r="AUY5"/>
      <c r="AUZ5"/>
      <c r="AVA5"/>
      <c r="AVB5"/>
      <c r="AVC5"/>
      <c r="AVD5"/>
      <c r="AVE5"/>
      <c r="AVF5"/>
      <c r="AVG5"/>
      <c r="AVH5"/>
      <c r="AVI5"/>
      <c r="AVJ5"/>
      <c r="AVK5"/>
      <c r="AVL5"/>
      <c r="AVM5"/>
      <c r="AVN5"/>
      <c r="AVO5"/>
      <c r="AVP5"/>
      <c r="AVQ5"/>
      <c r="AVR5"/>
      <c r="AVS5"/>
      <c r="AVT5"/>
      <c r="AVU5"/>
      <c r="AVV5"/>
      <c r="AVW5"/>
      <c r="AVX5"/>
      <c r="AVY5"/>
      <c r="AVZ5"/>
      <c r="AWA5"/>
      <c r="AWB5"/>
      <c r="AWC5"/>
      <c r="AWD5"/>
      <c r="AWE5"/>
      <c r="AWF5"/>
      <c r="AWG5"/>
      <c r="AWH5"/>
      <c r="AWI5"/>
      <c r="AWJ5"/>
      <c r="AWK5"/>
      <c r="AWL5"/>
      <c r="AWM5"/>
      <c r="AWN5"/>
      <c r="AWO5"/>
      <c r="AWP5"/>
      <c r="AWQ5"/>
      <c r="AWR5"/>
      <c r="AWS5"/>
      <c r="AWT5"/>
      <c r="AWU5"/>
      <c r="AWV5"/>
      <c r="AWW5"/>
      <c r="AWX5"/>
      <c r="AWY5"/>
      <c r="AWZ5"/>
      <c r="AXA5"/>
      <c r="AXB5"/>
      <c r="AXC5"/>
      <c r="AXD5"/>
      <c r="AXE5"/>
      <c r="AXF5"/>
      <c r="AXG5"/>
      <c r="AXH5"/>
      <c r="AXI5"/>
      <c r="AXJ5"/>
      <c r="AXK5"/>
      <c r="AXL5"/>
      <c r="AXM5"/>
      <c r="AXN5"/>
      <c r="AXO5"/>
      <c r="AXP5"/>
      <c r="AXQ5"/>
      <c r="AXR5"/>
      <c r="AXS5"/>
      <c r="AXT5"/>
      <c r="AXU5"/>
      <c r="AXV5"/>
      <c r="AXW5"/>
      <c r="AXX5"/>
      <c r="AXY5"/>
      <c r="AXZ5"/>
      <c r="AYA5"/>
      <c r="AYB5"/>
      <c r="AYC5"/>
      <c r="AYD5"/>
      <c r="AYE5"/>
      <c r="AYF5"/>
      <c r="AYG5"/>
      <c r="AYH5"/>
      <c r="AYI5"/>
      <c r="AYJ5"/>
      <c r="AYK5"/>
      <c r="AYL5"/>
      <c r="AYM5"/>
      <c r="AYN5"/>
      <c r="AYO5"/>
      <c r="AYP5"/>
      <c r="AYQ5"/>
      <c r="AYR5"/>
      <c r="AYS5"/>
      <c r="AYT5"/>
      <c r="AYU5"/>
      <c r="AYV5"/>
      <c r="AYW5"/>
      <c r="AYX5"/>
      <c r="AYY5"/>
      <c r="AYZ5"/>
      <c r="AZA5"/>
      <c r="AZB5"/>
      <c r="AZC5"/>
      <c r="AZD5"/>
      <c r="AZE5"/>
      <c r="AZF5"/>
      <c r="AZG5"/>
      <c r="AZH5"/>
      <c r="AZI5"/>
      <c r="AZJ5"/>
      <c r="AZK5"/>
      <c r="AZL5"/>
      <c r="AZM5"/>
      <c r="AZN5"/>
      <c r="AZO5"/>
      <c r="AZP5"/>
      <c r="AZQ5"/>
      <c r="AZR5"/>
      <c r="AZS5"/>
      <c r="AZT5"/>
      <c r="AZU5"/>
      <c r="AZV5"/>
      <c r="AZW5"/>
      <c r="AZX5"/>
      <c r="AZY5"/>
      <c r="AZZ5"/>
      <c r="BAA5"/>
      <c r="BAB5"/>
      <c r="BAC5"/>
      <c r="BAD5"/>
      <c r="BAE5"/>
      <c r="BAF5"/>
      <c r="BAG5"/>
      <c r="BAH5"/>
      <c r="BAI5"/>
      <c r="BAJ5"/>
      <c r="BAK5"/>
      <c r="BAL5"/>
      <c r="BAM5"/>
      <c r="BAN5"/>
      <c r="BAO5"/>
      <c r="BAP5"/>
      <c r="BAQ5"/>
      <c r="BAR5"/>
      <c r="BAS5"/>
      <c r="BAT5"/>
      <c r="BAU5"/>
      <c r="BAV5"/>
      <c r="BAW5"/>
      <c r="BAX5"/>
      <c r="BAY5"/>
      <c r="BAZ5"/>
      <c r="BBA5"/>
      <c r="BBB5"/>
      <c r="BBC5"/>
      <c r="BBD5"/>
      <c r="BBE5"/>
      <c r="BBF5"/>
      <c r="BBG5"/>
      <c r="BBH5"/>
      <c r="BBI5"/>
      <c r="BBJ5"/>
      <c r="BBK5"/>
      <c r="BBL5"/>
      <c r="BBM5"/>
      <c r="BBN5"/>
      <c r="BBO5"/>
      <c r="BBP5"/>
      <c r="BBQ5"/>
      <c r="BBR5"/>
      <c r="BBS5"/>
      <c r="BBT5"/>
      <c r="BBU5"/>
      <c r="BBV5"/>
      <c r="BBW5"/>
      <c r="BBX5"/>
      <c r="BBY5"/>
      <c r="BBZ5"/>
      <c r="BCA5"/>
      <c r="BCB5"/>
      <c r="BCC5"/>
      <c r="BCD5"/>
      <c r="BCE5"/>
      <c r="BCF5"/>
      <c r="BCG5"/>
      <c r="BCH5"/>
      <c r="BCI5"/>
      <c r="BCJ5"/>
      <c r="BCK5"/>
      <c r="BCL5"/>
      <c r="BCM5"/>
      <c r="BCN5"/>
      <c r="BCO5"/>
      <c r="BCP5"/>
      <c r="BCQ5"/>
      <c r="BCR5"/>
      <c r="BCS5"/>
      <c r="BCT5"/>
      <c r="BCU5"/>
      <c r="BCV5"/>
      <c r="BCW5"/>
      <c r="BCX5"/>
      <c r="BCY5"/>
      <c r="BCZ5"/>
      <c r="BDA5"/>
      <c r="BDB5"/>
      <c r="BDC5"/>
      <c r="BDD5"/>
      <c r="BDE5"/>
      <c r="BDF5"/>
      <c r="BDG5"/>
      <c r="BDH5"/>
      <c r="BDI5"/>
      <c r="BDJ5"/>
      <c r="BDK5"/>
      <c r="BDL5"/>
      <c r="BDM5"/>
      <c r="BDN5"/>
      <c r="BDO5"/>
      <c r="BDP5"/>
      <c r="BDQ5"/>
      <c r="BDR5"/>
      <c r="BDS5"/>
      <c r="BDT5"/>
      <c r="BDU5"/>
      <c r="BDV5"/>
      <c r="BDW5"/>
      <c r="BDX5"/>
      <c r="BDY5"/>
      <c r="BDZ5"/>
      <c r="BEA5"/>
      <c r="BEB5"/>
      <c r="BEC5"/>
      <c r="BED5"/>
      <c r="BEE5"/>
      <c r="BEF5"/>
      <c r="BEG5"/>
      <c r="BEH5"/>
      <c r="BEI5"/>
      <c r="BEJ5"/>
      <c r="BEK5"/>
      <c r="BEL5"/>
      <c r="BEM5"/>
      <c r="BEN5"/>
      <c r="BEO5"/>
      <c r="BEP5"/>
      <c r="BEQ5"/>
      <c r="BER5"/>
      <c r="BES5"/>
      <c r="BET5"/>
      <c r="BEU5"/>
      <c r="BEV5"/>
      <c r="BEW5"/>
      <c r="BEX5"/>
      <c r="BEY5"/>
      <c r="BEZ5"/>
      <c r="BFA5"/>
      <c r="BFB5"/>
      <c r="BFC5"/>
      <c r="BFD5"/>
      <c r="BFE5"/>
      <c r="BFF5"/>
      <c r="BFG5"/>
      <c r="BFH5"/>
      <c r="BFI5"/>
      <c r="BFJ5"/>
      <c r="BFK5"/>
      <c r="BFL5"/>
      <c r="BFM5"/>
      <c r="BFN5"/>
      <c r="BFO5"/>
      <c r="BFP5"/>
      <c r="BFQ5"/>
      <c r="BFR5"/>
      <c r="BFS5"/>
      <c r="BFT5"/>
      <c r="BFU5"/>
      <c r="BFV5"/>
      <c r="BFW5"/>
      <c r="BFX5"/>
      <c r="BFY5"/>
      <c r="BFZ5"/>
      <c r="BGA5"/>
      <c r="BGB5"/>
      <c r="BGC5"/>
      <c r="BGD5"/>
      <c r="BGE5"/>
      <c r="BGF5"/>
      <c r="BGG5"/>
      <c r="BGH5"/>
      <c r="BGI5"/>
      <c r="BGJ5"/>
      <c r="BGK5"/>
      <c r="BGL5"/>
      <c r="BGM5"/>
      <c r="BGN5"/>
      <c r="BGO5"/>
      <c r="BGP5"/>
      <c r="BGQ5"/>
      <c r="BGR5"/>
      <c r="BGS5"/>
      <c r="BGT5"/>
      <c r="BGU5"/>
      <c r="BGV5"/>
      <c r="BGW5"/>
      <c r="BGX5"/>
      <c r="BGY5"/>
      <c r="BGZ5"/>
      <c r="BHA5"/>
      <c r="BHB5"/>
      <c r="BHC5"/>
      <c r="BHD5"/>
      <c r="BHE5"/>
      <c r="BHF5"/>
      <c r="BHG5"/>
      <c r="BHH5"/>
      <c r="BHI5"/>
      <c r="BHJ5"/>
      <c r="BHK5"/>
      <c r="BHL5"/>
      <c r="BHM5"/>
      <c r="BHN5"/>
      <c r="BHO5"/>
      <c r="BHP5"/>
      <c r="BHQ5"/>
      <c r="BHR5"/>
      <c r="BHS5"/>
      <c r="BHT5"/>
      <c r="BHU5"/>
      <c r="BHV5"/>
      <c r="BHW5"/>
      <c r="BHX5"/>
      <c r="BHY5"/>
      <c r="BHZ5"/>
      <c r="BIA5"/>
      <c r="BIB5"/>
      <c r="BIC5"/>
      <c r="BID5"/>
      <c r="BIE5"/>
      <c r="BIF5"/>
      <c r="BIG5"/>
      <c r="BIH5"/>
      <c r="BII5"/>
      <c r="BIJ5"/>
      <c r="BIK5"/>
      <c r="BIL5"/>
      <c r="BIM5"/>
      <c r="BIN5"/>
      <c r="BIO5"/>
      <c r="BIP5"/>
      <c r="BIQ5"/>
      <c r="BIR5"/>
      <c r="BIS5"/>
      <c r="BIT5"/>
      <c r="BIU5"/>
      <c r="BIV5"/>
      <c r="BIW5"/>
      <c r="BIX5"/>
      <c r="BIY5"/>
      <c r="BIZ5"/>
      <c r="BJA5"/>
      <c r="BJB5"/>
      <c r="BJC5"/>
      <c r="BJD5"/>
      <c r="BJE5"/>
      <c r="BJF5"/>
      <c r="BJG5"/>
      <c r="BJH5"/>
      <c r="BJI5"/>
      <c r="BJJ5"/>
      <c r="BJK5"/>
      <c r="BJL5"/>
      <c r="BJM5"/>
      <c r="BJN5"/>
      <c r="BJO5"/>
      <c r="BJP5"/>
      <c r="BJQ5"/>
      <c r="BJR5"/>
      <c r="BJS5"/>
      <c r="BJT5"/>
      <c r="BJU5"/>
      <c r="BJV5"/>
      <c r="BJW5"/>
      <c r="BJX5"/>
      <c r="BJY5"/>
      <c r="BJZ5"/>
      <c r="BKA5"/>
      <c r="BKB5"/>
      <c r="BKC5"/>
      <c r="BKD5"/>
      <c r="BKE5"/>
      <c r="BKF5"/>
      <c r="BKG5"/>
      <c r="BKH5"/>
      <c r="BKI5"/>
      <c r="BKJ5"/>
      <c r="BKK5"/>
      <c r="BKL5"/>
      <c r="BKM5"/>
      <c r="BKN5"/>
      <c r="BKO5"/>
      <c r="BKP5"/>
      <c r="BKQ5"/>
      <c r="BKR5"/>
      <c r="BKS5"/>
      <c r="BKT5"/>
      <c r="BKU5"/>
      <c r="BKV5"/>
      <c r="BKW5"/>
      <c r="BKX5"/>
      <c r="BKY5"/>
      <c r="BKZ5"/>
      <c r="BLA5"/>
      <c r="BLB5"/>
      <c r="BLC5"/>
      <c r="BLD5"/>
      <c r="BLE5"/>
      <c r="BLF5"/>
      <c r="BLG5"/>
      <c r="BLH5"/>
      <c r="BLI5"/>
      <c r="BLJ5"/>
      <c r="BLK5"/>
      <c r="BLL5"/>
      <c r="BLM5"/>
      <c r="BLN5"/>
      <c r="BLO5"/>
      <c r="BLP5"/>
      <c r="BLQ5"/>
      <c r="BLR5"/>
      <c r="BLS5"/>
      <c r="BLT5"/>
      <c r="BLU5"/>
      <c r="BLV5"/>
      <c r="BLW5"/>
      <c r="BLX5"/>
      <c r="BLY5"/>
      <c r="BLZ5"/>
      <c r="BMA5"/>
      <c r="BMB5"/>
      <c r="BMC5"/>
      <c r="BMD5"/>
      <c r="BME5"/>
      <c r="BMF5"/>
      <c r="BMG5"/>
      <c r="BMH5"/>
      <c r="BMI5"/>
      <c r="BMJ5"/>
      <c r="BMK5"/>
      <c r="BML5"/>
      <c r="BMM5"/>
      <c r="BMN5"/>
      <c r="BMO5"/>
      <c r="BMP5"/>
      <c r="BMQ5"/>
      <c r="BMR5"/>
      <c r="BMS5"/>
      <c r="BMT5"/>
      <c r="BMU5"/>
      <c r="BMV5"/>
      <c r="BMW5"/>
      <c r="BMX5"/>
      <c r="BMY5"/>
      <c r="BMZ5"/>
      <c r="BNA5"/>
      <c r="BNB5"/>
      <c r="BNC5"/>
      <c r="BND5"/>
      <c r="BNE5"/>
      <c r="BNF5"/>
      <c r="BNG5"/>
      <c r="BNH5"/>
      <c r="BNI5"/>
      <c r="BNJ5"/>
      <c r="BNK5"/>
      <c r="BNL5"/>
      <c r="BNM5"/>
      <c r="BNN5"/>
      <c r="BNO5"/>
      <c r="BNP5"/>
      <c r="BNQ5"/>
      <c r="BNR5"/>
      <c r="BNS5"/>
      <c r="BNT5"/>
      <c r="BNU5"/>
      <c r="BNV5"/>
      <c r="BNW5"/>
      <c r="BNX5"/>
      <c r="BNY5"/>
      <c r="BNZ5"/>
      <c r="BOA5"/>
      <c r="BOB5"/>
      <c r="BOC5"/>
      <c r="BOD5"/>
      <c r="BOE5"/>
      <c r="BOF5"/>
      <c r="BOG5"/>
      <c r="BOH5"/>
      <c r="BOI5"/>
      <c r="BOJ5"/>
      <c r="BOK5"/>
      <c r="BOL5"/>
      <c r="BOM5"/>
      <c r="BON5"/>
      <c r="BOO5"/>
      <c r="BOP5"/>
      <c r="BOQ5"/>
      <c r="BOR5"/>
      <c r="BOS5"/>
      <c r="BOT5"/>
      <c r="BOU5"/>
      <c r="BOV5"/>
      <c r="BOW5"/>
      <c r="BOX5"/>
      <c r="BOY5"/>
      <c r="BOZ5"/>
      <c r="BPA5"/>
      <c r="BPB5"/>
      <c r="BPC5"/>
      <c r="BPD5"/>
      <c r="BPE5"/>
      <c r="BPF5"/>
      <c r="BPG5"/>
      <c r="BPH5"/>
      <c r="BPI5"/>
      <c r="BPJ5"/>
      <c r="BPK5"/>
      <c r="BPL5"/>
      <c r="BPM5"/>
      <c r="BPN5"/>
      <c r="BPO5"/>
      <c r="BPP5"/>
      <c r="BPQ5"/>
      <c r="BPR5"/>
      <c r="BPS5"/>
      <c r="BPT5"/>
      <c r="BPU5"/>
      <c r="BPV5"/>
      <c r="BPW5"/>
      <c r="BPX5"/>
      <c r="BPY5"/>
      <c r="BPZ5"/>
      <c r="BQA5"/>
      <c r="BQB5"/>
      <c r="BQC5"/>
      <c r="BQD5"/>
      <c r="BQE5"/>
      <c r="BQF5"/>
      <c r="BQG5"/>
      <c r="BQH5"/>
      <c r="BQI5"/>
      <c r="BQJ5"/>
      <c r="BQK5"/>
      <c r="BQL5"/>
      <c r="BQM5"/>
      <c r="BQN5"/>
      <c r="BQO5"/>
      <c r="BQP5"/>
      <c r="BQQ5"/>
      <c r="BQR5"/>
      <c r="BQS5"/>
      <c r="BQT5"/>
      <c r="BQU5"/>
      <c r="BQV5"/>
      <c r="BQW5"/>
      <c r="BQX5"/>
      <c r="BQY5"/>
      <c r="BQZ5"/>
      <c r="BRA5"/>
      <c r="BRB5"/>
      <c r="BRC5"/>
      <c r="BRD5"/>
      <c r="BRE5"/>
      <c r="BRF5"/>
      <c r="BRG5"/>
      <c r="BRH5"/>
      <c r="BRI5"/>
      <c r="BRJ5"/>
      <c r="BRK5"/>
      <c r="BRL5"/>
      <c r="BRM5"/>
      <c r="BRN5"/>
      <c r="BRO5"/>
      <c r="BRP5"/>
      <c r="BRQ5"/>
      <c r="BRR5"/>
      <c r="BRS5"/>
      <c r="BRT5"/>
      <c r="BRU5"/>
      <c r="BRV5"/>
      <c r="BRW5"/>
      <c r="BRX5"/>
      <c r="BRY5"/>
      <c r="BRZ5"/>
      <c r="BSA5"/>
      <c r="BSB5"/>
      <c r="BSC5"/>
      <c r="BSD5"/>
      <c r="BSE5"/>
      <c r="BSF5"/>
      <c r="BSG5"/>
      <c r="BSH5"/>
      <c r="BSI5"/>
      <c r="BSJ5"/>
      <c r="BSK5"/>
      <c r="BSL5"/>
      <c r="BSM5"/>
      <c r="BSN5"/>
      <c r="BSO5"/>
      <c r="BSP5"/>
      <c r="BSQ5"/>
      <c r="BSR5"/>
      <c r="BSS5"/>
      <c r="BST5"/>
      <c r="BSU5"/>
      <c r="BSV5"/>
      <c r="BSW5"/>
      <c r="BSX5"/>
      <c r="BSY5"/>
      <c r="BSZ5"/>
      <c r="BTA5"/>
      <c r="BTB5"/>
      <c r="BTC5"/>
      <c r="BTD5"/>
      <c r="BTE5"/>
      <c r="BTF5"/>
      <c r="BTG5"/>
      <c r="BTH5"/>
      <c r="BTI5"/>
      <c r="BTJ5"/>
      <c r="BTK5"/>
      <c r="BTL5"/>
      <c r="BTM5"/>
      <c r="BTN5"/>
      <c r="BTO5"/>
      <c r="BTP5"/>
      <c r="BTQ5"/>
      <c r="BTR5"/>
      <c r="BTS5"/>
      <c r="BTT5"/>
      <c r="BTU5"/>
      <c r="BTV5"/>
      <c r="BTW5"/>
      <c r="BTX5"/>
      <c r="BTY5"/>
      <c r="BTZ5"/>
      <c r="BUA5"/>
      <c r="BUB5"/>
      <c r="BUC5"/>
      <c r="BUD5"/>
      <c r="BUE5"/>
      <c r="BUF5"/>
      <c r="BUG5"/>
      <c r="BUH5"/>
      <c r="BUI5"/>
      <c r="BUJ5"/>
      <c r="BUK5"/>
      <c r="BUL5"/>
      <c r="BUM5"/>
      <c r="BUN5"/>
      <c r="BUO5"/>
      <c r="BUP5"/>
      <c r="BUQ5"/>
      <c r="BUR5"/>
      <c r="BUS5"/>
      <c r="BUT5"/>
      <c r="BUU5"/>
      <c r="BUV5"/>
      <c r="BUW5"/>
      <c r="BUX5"/>
      <c r="BUY5"/>
      <c r="BUZ5"/>
      <c r="BVA5"/>
      <c r="BVB5"/>
      <c r="BVC5"/>
      <c r="BVD5"/>
      <c r="BVE5"/>
      <c r="BVF5"/>
      <c r="BVG5"/>
      <c r="BVH5"/>
      <c r="BVI5"/>
      <c r="BVJ5"/>
      <c r="BVK5"/>
      <c r="BVL5"/>
      <c r="BVM5"/>
      <c r="BVN5"/>
      <c r="BVO5"/>
      <c r="BVP5"/>
      <c r="BVQ5"/>
      <c r="BVR5"/>
      <c r="BVS5"/>
      <c r="BVT5"/>
      <c r="BVU5"/>
      <c r="BVV5"/>
      <c r="BVW5"/>
      <c r="BVX5"/>
      <c r="BVY5"/>
      <c r="BVZ5"/>
      <c r="BWA5"/>
      <c r="BWB5"/>
      <c r="BWC5"/>
      <c r="BWD5"/>
      <c r="BWE5"/>
      <c r="BWF5"/>
      <c r="BWG5"/>
      <c r="BWH5"/>
      <c r="BWI5"/>
      <c r="BWJ5"/>
      <c r="BWK5"/>
      <c r="BWL5"/>
      <c r="BWM5"/>
      <c r="BWN5"/>
      <c r="BWO5"/>
      <c r="BWP5"/>
      <c r="BWQ5"/>
      <c r="BWR5"/>
      <c r="BWS5"/>
      <c r="BWT5"/>
      <c r="BWU5"/>
      <c r="BWV5"/>
      <c r="BWW5"/>
      <c r="BWX5"/>
      <c r="BWY5"/>
      <c r="BWZ5"/>
      <c r="BXA5"/>
      <c r="BXB5"/>
      <c r="BXC5"/>
      <c r="BXD5"/>
      <c r="BXE5"/>
      <c r="BXF5"/>
      <c r="BXG5"/>
      <c r="BXH5"/>
      <c r="BXI5"/>
      <c r="BXJ5"/>
      <c r="BXK5"/>
      <c r="BXL5"/>
      <c r="BXM5"/>
      <c r="BXN5"/>
      <c r="BXO5"/>
      <c r="BXP5"/>
      <c r="BXQ5"/>
      <c r="BXR5"/>
      <c r="BXS5"/>
      <c r="BXT5"/>
      <c r="BXU5"/>
      <c r="BXV5"/>
      <c r="BXW5"/>
      <c r="BXX5"/>
      <c r="BXY5"/>
      <c r="BXZ5"/>
      <c r="BYA5"/>
      <c r="BYB5"/>
      <c r="BYC5"/>
      <c r="BYD5"/>
      <c r="BYE5"/>
      <c r="BYF5"/>
      <c r="BYG5"/>
      <c r="BYH5"/>
      <c r="BYI5"/>
      <c r="BYJ5"/>
      <c r="BYK5"/>
      <c r="BYL5"/>
      <c r="BYM5"/>
      <c r="BYN5"/>
      <c r="BYO5"/>
      <c r="BYP5"/>
      <c r="BYQ5"/>
      <c r="BYR5"/>
      <c r="BYS5"/>
      <c r="BYT5"/>
      <c r="BYU5"/>
      <c r="BYV5"/>
      <c r="BYW5"/>
      <c r="BYX5"/>
      <c r="BYY5"/>
      <c r="BYZ5"/>
      <c r="BZA5"/>
      <c r="BZB5"/>
      <c r="BZC5"/>
      <c r="BZD5"/>
      <c r="BZE5"/>
      <c r="BZF5"/>
      <c r="BZG5"/>
      <c r="BZH5"/>
      <c r="BZI5"/>
      <c r="BZJ5"/>
      <c r="BZK5"/>
      <c r="BZL5"/>
      <c r="BZM5"/>
      <c r="BZN5"/>
      <c r="BZO5"/>
      <c r="BZP5"/>
      <c r="BZQ5"/>
      <c r="BZR5"/>
      <c r="BZS5"/>
      <c r="BZT5"/>
      <c r="BZU5"/>
      <c r="BZV5"/>
      <c r="BZW5"/>
      <c r="BZX5"/>
      <c r="BZY5"/>
      <c r="BZZ5"/>
      <c r="CAA5"/>
      <c r="CAB5"/>
      <c r="CAC5"/>
      <c r="CAD5"/>
      <c r="CAE5"/>
      <c r="CAF5"/>
      <c r="CAG5"/>
      <c r="CAH5"/>
      <c r="CAI5"/>
      <c r="CAJ5"/>
      <c r="CAK5"/>
      <c r="CAL5"/>
      <c r="CAM5"/>
      <c r="CAN5"/>
      <c r="CAO5"/>
      <c r="CAP5"/>
      <c r="CAQ5"/>
      <c r="CAR5"/>
      <c r="CAS5"/>
      <c r="CAT5"/>
      <c r="CAU5"/>
      <c r="CAV5"/>
      <c r="CAW5"/>
      <c r="CAX5"/>
      <c r="CAY5"/>
      <c r="CAZ5"/>
      <c r="CBA5"/>
      <c r="CBB5"/>
      <c r="CBC5"/>
      <c r="CBD5"/>
      <c r="CBE5"/>
      <c r="CBF5"/>
      <c r="CBG5"/>
      <c r="CBH5"/>
      <c r="CBI5"/>
      <c r="CBJ5"/>
      <c r="CBK5"/>
      <c r="CBL5"/>
      <c r="CBM5"/>
      <c r="CBN5"/>
      <c r="CBO5"/>
      <c r="CBP5"/>
      <c r="CBQ5"/>
      <c r="CBR5"/>
      <c r="CBS5"/>
      <c r="CBT5"/>
      <c r="CBU5"/>
      <c r="CBV5"/>
      <c r="CBW5"/>
      <c r="CBX5"/>
      <c r="CBY5"/>
      <c r="CBZ5"/>
      <c r="CCA5"/>
      <c r="CCB5"/>
      <c r="CCC5"/>
      <c r="CCD5"/>
      <c r="CCE5"/>
      <c r="CCF5"/>
      <c r="CCG5"/>
      <c r="CCH5"/>
      <c r="CCI5"/>
      <c r="CCJ5"/>
      <c r="CCK5"/>
      <c r="CCL5"/>
      <c r="CCM5"/>
      <c r="CCN5"/>
      <c r="CCO5"/>
      <c r="CCP5"/>
      <c r="CCQ5"/>
      <c r="CCR5"/>
      <c r="CCS5"/>
      <c r="CCT5"/>
      <c r="CCU5"/>
      <c r="CCV5"/>
      <c r="CCW5"/>
      <c r="CCX5"/>
      <c r="CCY5"/>
      <c r="CCZ5"/>
      <c r="CDA5"/>
      <c r="CDB5"/>
      <c r="CDC5"/>
      <c r="CDD5"/>
      <c r="CDE5"/>
      <c r="CDF5"/>
      <c r="CDG5"/>
      <c r="CDH5"/>
      <c r="CDI5"/>
      <c r="CDJ5"/>
      <c r="CDK5"/>
      <c r="CDL5"/>
      <c r="CDM5"/>
      <c r="CDN5"/>
      <c r="CDO5"/>
      <c r="CDP5"/>
      <c r="CDQ5"/>
      <c r="CDR5"/>
      <c r="CDS5"/>
      <c r="CDT5"/>
      <c r="CDU5"/>
      <c r="CDV5"/>
      <c r="CDW5"/>
      <c r="CDX5"/>
      <c r="CDY5"/>
      <c r="CDZ5"/>
      <c r="CEA5"/>
      <c r="CEB5"/>
      <c r="CEC5"/>
      <c r="CED5"/>
      <c r="CEE5"/>
      <c r="CEF5"/>
      <c r="CEG5"/>
      <c r="CEH5"/>
      <c r="CEI5"/>
      <c r="CEJ5"/>
      <c r="CEK5"/>
      <c r="CEL5"/>
      <c r="CEM5"/>
      <c r="CEN5"/>
      <c r="CEO5"/>
      <c r="CEP5"/>
      <c r="CEQ5"/>
      <c r="CER5"/>
      <c r="CES5"/>
      <c r="CET5"/>
      <c r="CEU5"/>
      <c r="CEV5"/>
      <c r="CEW5"/>
      <c r="CEX5"/>
      <c r="CEY5"/>
      <c r="CEZ5"/>
      <c r="CFA5"/>
      <c r="CFB5"/>
      <c r="CFC5"/>
      <c r="CFD5"/>
      <c r="CFE5"/>
      <c r="CFF5"/>
      <c r="CFG5"/>
      <c r="CFH5"/>
      <c r="CFI5"/>
      <c r="CFJ5"/>
      <c r="CFK5"/>
      <c r="CFL5"/>
      <c r="CFM5"/>
      <c r="CFN5"/>
      <c r="CFO5"/>
      <c r="CFP5"/>
      <c r="CFQ5"/>
      <c r="CFR5"/>
      <c r="CFS5"/>
      <c r="CFT5"/>
      <c r="CFU5"/>
      <c r="CFV5"/>
      <c r="CFW5"/>
      <c r="CFX5"/>
      <c r="CFY5"/>
      <c r="CFZ5"/>
      <c r="CGA5"/>
      <c r="CGB5"/>
      <c r="CGC5"/>
      <c r="CGD5"/>
      <c r="CGE5"/>
      <c r="CGF5"/>
      <c r="CGG5"/>
      <c r="CGH5"/>
      <c r="CGI5"/>
      <c r="CGJ5"/>
      <c r="CGK5"/>
      <c r="CGL5"/>
      <c r="CGM5"/>
      <c r="CGN5"/>
      <c r="CGO5"/>
      <c r="CGP5"/>
      <c r="CGQ5"/>
      <c r="CGR5"/>
      <c r="CGS5"/>
      <c r="CGT5"/>
      <c r="CGU5"/>
      <c r="CGV5"/>
      <c r="CGW5"/>
      <c r="CGX5"/>
      <c r="CGY5"/>
      <c r="CGZ5"/>
      <c r="CHA5"/>
      <c r="CHB5"/>
      <c r="CHC5"/>
      <c r="CHD5"/>
      <c r="CHE5"/>
      <c r="CHF5"/>
      <c r="CHG5"/>
      <c r="CHH5"/>
      <c r="CHI5"/>
      <c r="CHJ5"/>
      <c r="CHK5"/>
      <c r="CHL5"/>
      <c r="CHM5"/>
      <c r="CHN5"/>
      <c r="CHO5"/>
      <c r="CHP5"/>
      <c r="CHQ5"/>
      <c r="CHR5"/>
      <c r="CHS5"/>
      <c r="CHT5"/>
      <c r="CHU5"/>
      <c r="CHV5"/>
      <c r="CHW5"/>
      <c r="CHX5"/>
      <c r="CHY5"/>
      <c r="CHZ5"/>
      <c r="CIA5"/>
      <c r="CIB5"/>
      <c r="CIC5"/>
      <c r="CID5"/>
      <c r="CIE5"/>
      <c r="CIF5"/>
      <c r="CIG5"/>
      <c r="CIH5"/>
      <c r="CII5"/>
      <c r="CIJ5"/>
      <c r="CIK5"/>
      <c r="CIL5"/>
      <c r="CIM5"/>
      <c r="CIN5"/>
      <c r="CIO5"/>
      <c r="CIP5"/>
      <c r="CIQ5"/>
      <c r="CIR5"/>
      <c r="CIS5"/>
      <c r="CIT5"/>
      <c r="CIU5"/>
      <c r="CIV5"/>
      <c r="CIW5"/>
      <c r="CIX5"/>
      <c r="CIY5"/>
      <c r="CIZ5"/>
      <c r="CJA5"/>
      <c r="CJB5"/>
      <c r="CJC5"/>
      <c r="CJD5"/>
      <c r="CJE5"/>
      <c r="CJF5"/>
      <c r="CJG5"/>
      <c r="CJH5"/>
      <c r="CJI5"/>
      <c r="CJJ5"/>
      <c r="CJK5"/>
      <c r="CJL5"/>
      <c r="CJM5"/>
      <c r="CJN5"/>
      <c r="CJO5"/>
      <c r="CJP5"/>
      <c r="CJQ5"/>
      <c r="CJR5"/>
      <c r="CJS5"/>
      <c r="CJT5"/>
      <c r="CJU5"/>
      <c r="CJV5"/>
      <c r="CJW5"/>
      <c r="CJX5"/>
      <c r="CJY5"/>
      <c r="CJZ5"/>
      <c r="CKA5"/>
      <c r="CKB5"/>
      <c r="CKC5"/>
      <c r="CKD5"/>
      <c r="CKE5"/>
      <c r="CKF5"/>
      <c r="CKG5"/>
      <c r="CKH5"/>
      <c r="CKI5"/>
      <c r="CKJ5"/>
      <c r="CKK5"/>
      <c r="CKL5"/>
      <c r="CKM5"/>
      <c r="CKN5"/>
      <c r="CKO5"/>
      <c r="CKP5"/>
      <c r="CKQ5"/>
      <c r="CKR5"/>
      <c r="CKS5"/>
      <c r="CKT5"/>
      <c r="CKU5"/>
      <c r="CKV5"/>
      <c r="CKW5"/>
      <c r="CKX5"/>
      <c r="CKY5"/>
      <c r="CKZ5"/>
      <c r="CLA5"/>
      <c r="CLB5"/>
      <c r="CLC5"/>
      <c r="CLD5"/>
      <c r="CLE5"/>
      <c r="CLF5"/>
      <c r="CLG5"/>
      <c r="CLH5"/>
      <c r="CLI5"/>
      <c r="CLJ5"/>
      <c r="CLK5"/>
      <c r="CLL5"/>
      <c r="CLM5"/>
      <c r="CLN5"/>
      <c r="CLO5"/>
      <c r="CLP5"/>
      <c r="CLQ5"/>
      <c r="CLR5"/>
      <c r="CLS5"/>
      <c r="CLT5"/>
      <c r="CLU5"/>
      <c r="CLV5"/>
      <c r="CLW5"/>
      <c r="CLX5"/>
      <c r="CLY5"/>
      <c r="CLZ5"/>
      <c r="CMA5"/>
      <c r="CMB5"/>
      <c r="CMC5"/>
      <c r="CMD5"/>
      <c r="CME5"/>
      <c r="CMF5"/>
      <c r="CMG5"/>
      <c r="CMH5"/>
      <c r="CMI5"/>
      <c r="CMJ5"/>
      <c r="CMK5"/>
      <c r="CML5"/>
      <c r="CMM5"/>
      <c r="CMN5"/>
      <c r="CMO5"/>
      <c r="CMP5"/>
      <c r="CMQ5"/>
      <c r="CMR5"/>
      <c r="CMS5"/>
      <c r="CMT5"/>
      <c r="CMU5"/>
      <c r="CMV5"/>
      <c r="CMW5"/>
      <c r="CMX5"/>
      <c r="CMY5"/>
      <c r="CMZ5"/>
      <c r="CNA5"/>
      <c r="CNB5"/>
      <c r="CNC5"/>
      <c r="CND5"/>
      <c r="CNE5"/>
      <c r="CNF5"/>
      <c r="CNG5"/>
      <c r="CNH5"/>
      <c r="CNI5"/>
      <c r="CNJ5"/>
      <c r="CNK5"/>
      <c r="CNL5"/>
      <c r="CNM5"/>
      <c r="CNN5"/>
      <c r="CNO5"/>
      <c r="CNP5"/>
      <c r="CNQ5"/>
      <c r="CNR5"/>
      <c r="CNS5"/>
      <c r="CNT5"/>
      <c r="CNU5"/>
      <c r="CNV5"/>
      <c r="CNW5"/>
      <c r="CNX5"/>
      <c r="CNY5"/>
      <c r="CNZ5"/>
      <c r="COA5"/>
      <c r="COB5"/>
      <c r="COC5"/>
      <c r="COD5"/>
      <c r="COE5"/>
      <c r="COF5"/>
      <c r="COG5"/>
      <c r="COH5"/>
      <c r="COI5"/>
      <c r="COJ5"/>
      <c r="COK5"/>
      <c r="COL5"/>
      <c r="COM5"/>
      <c r="CON5"/>
      <c r="COO5"/>
      <c r="COP5"/>
      <c r="COQ5"/>
      <c r="COR5"/>
      <c r="COS5"/>
      <c r="COT5"/>
      <c r="COU5"/>
      <c r="COV5"/>
      <c r="COW5"/>
      <c r="COX5"/>
      <c r="COY5"/>
      <c r="COZ5"/>
      <c r="CPA5"/>
      <c r="CPB5"/>
      <c r="CPC5"/>
      <c r="CPD5"/>
      <c r="CPE5"/>
      <c r="CPF5"/>
      <c r="CPG5"/>
      <c r="CPH5"/>
      <c r="CPI5"/>
      <c r="CPJ5"/>
      <c r="CPK5"/>
      <c r="CPL5"/>
      <c r="CPM5"/>
      <c r="CPN5"/>
      <c r="CPO5"/>
      <c r="CPP5"/>
      <c r="CPQ5"/>
      <c r="CPR5"/>
      <c r="CPS5"/>
      <c r="CPT5"/>
      <c r="CPU5"/>
      <c r="CPV5"/>
      <c r="CPW5"/>
      <c r="CPX5"/>
      <c r="CPY5"/>
      <c r="CPZ5"/>
      <c r="CQA5"/>
      <c r="CQB5"/>
      <c r="CQC5"/>
      <c r="CQD5"/>
      <c r="CQE5"/>
      <c r="CQF5"/>
      <c r="CQG5"/>
      <c r="CQH5"/>
      <c r="CQI5"/>
      <c r="CQJ5"/>
      <c r="CQK5"/>
      <c r="CQL5"/>
      <c r="CQM5"/>
      <c r="CQN5"/>
      <c r="CQO5"/>
      <c r="CQP5"/>
      <c r="CQQ5"/>
      <c r="CQR5"/>
      <c r="CQS5"/>
      <c r="CQT5"/>
      <c r="CQU5"/>
      <c r="CQV5"/>
      <c r="CQW5"/>
      <c r="CQX5"/>
      <c r="CQY5"/>
      <c r="CQZ5"/>
      <c r="CRA5"/>
      <c r="CRB5"/>
      <c r="CRC5"/>
      <c r="CRD5"/>
      <c r="CRE5"/>
      <c r="CRF5"/>
      <c r="CRG5"/>
      <c r="CRH5"/>
      <c r="CRI5"/>
      <c r="CRJ5"/>
      <c r="CRK5"/>
      <c r="CRL5"/>
      <c r="CRM5"/>
      <c r="CRN5"/>
      <c r="CRO5"/>
      <c r="CRP5"/>
      <c r="CRQ5"/>
      <c r="CRR5"/>
      <c r="CRS5"/>
      <c r="CRT5"/>
      <c r="CRU5"/>
      <c r="CRV5"/>
      <c r="CRW5"/>
      <c r="CRX5"/>
      <c r="CRY5"/>
      <c r="CRZ5"/>
      <c r="CSA5"/>
      <c r="CSB5"/>
      <c r="CSC5"/>
      <c r="CSD5"/>
      <c r="CSE5"/>
      <c r="CSF5"/>
      <c r="CSG5"/>
      <c r="CSH5"/>
      <c r="CSI5"/>
      <c r="CSJ5"/>
      <c r="CSK5"/>
      <c r="CSL5"/>
      <c r="CSM5"/>
      <c r="CSN5"/>
      <c r="CSO5"/>
      <c r="CSP5"/>
      <c r="CSQ5"/>
      <c r="CSR5"/>
      <c r="CSS5"/>
      <c r="CST5"/>
      <c r="CSU5"/>
      <c r="CSV5"/>
      <c r="CSW5"/>
      <c r="CSX5"/>
      <c r="CSY5"/>
      <c r="CSZ5"/>
      <c r="CTA5"/>
      <c r="CTB5"/>
      <c r="CTC5"/>
      <c r="CTD5"/>
      <c r="CTE5"/>
      <c r="CTF5"/>
      <c r="CTG5"/>
      <c r="CTH5"/>
      <c r="CTI5"/>
      <c r="CTJ5"/>
      <c r="CTK5"/>
      <c r="CTL5"/>
      <c r="CTM5"/>
      <c r="CTN5"/>
      <c r="CTO5"/>
      <c r="CTP5"/>
      <c r="CTQ5"/>
      <c r="CTR5"/>
      <c r="CTS5"/>
      <c r="CTT5"/>
      <c r="CTU5"/>
      <c r="CTV5"/>
      <c r="CTW5"/>
      <c r="CTX5"/>
      <c r="CTY5"/>
      <c r="CTZ5"/>
      <c r="CUA5"/>
      <c r="CUB5"/>
      <c r="CUC5"/>
      <c r="CUD5"/>
      <c r="CUE5"/>
      <c r="CUF5"/>
      <c r="CUG5"/>
      <c r="CUH5"/>
      <c r="CUI5"/>
      <c r="CUJ5"/>
      <c r="CUK5"/>
      <c r="CUL5"/>
      <c r="CUM5"/>
      <c r="CUN5"/>
      <c r="CUO5"/>
      <c r="CUP5"/>
      <c r="CUQ5"/>
      <c r="CUR5"/>
      <c r="CUS5"/>
      <c r="CUT5"/>
      <c r="CUU5"/>
      <c r="CUV5"/>
      <c r="CUW5"/>
      <c r="CUX5"/>
      <c r="CUY5"/>
      <c r="CUZ5"/>
      <c r="CVA5"/>
      <c r="CVB5"/>
      <c r="CVC5"/>
      <c r="CVD5"/>
      <c r="CVE5"/>
      <c r="CVF5"/>
      <c r="CVG5"/>
      <c r="CVH5"/>
      <c r="CVI5"/>
      <c r="CVJ5"/>
      <c r="CVK5"/>
      <c r="CVL5"/>
      <c r="CVM5"/>
      <c r="CVN5"/>
      <c r="CVO5"/>
      <c r="CVP5"/>
      <c r="CVQ5"/>
      <c r="CVR5"/>
      <c r="CVS5"/>
      <c r="CVT5"/>
      <c r="CVU5"/>
      <c r="CVV5"/>
      <c r="CVW5"/>
      <c r="CVX5"/>
      <c r="CVY5"/>
      <c r="CVZ5"/>
      <c r="CWA5"/>
      <c r="CWB5"/>
      <c r="CWC5"/>
      <c r="CWD5"/>
      <c r="CWE5"/>
      <c r="CWF5"/>
      <c r="CWG5"/>
      <c r="CWH5"/>
      <c r="CWI5"/>
      <c r="CWJ5"/>
      <c r="CWK5"/>
      <c r="CWL5"/>
      <c r="CWM5"/>
      <c r="CWN5"/>
      <c r="CWO5"/>
      <c r="CWP5"/>
      <c r="CWQ5"/>
      <c r="CWR5"/>
      <c r="CWS5"/>
      <c r="CWT5"/>
      <c r="CWU5"/>
      <c r="CWV5"/>
      <c r="CWW5"/>
      <c r="CWX5"/>
      <c r="CWY5"/>
      <c r="CWZ5"/>
      <c r="CXA5"/>
      <c r="CXB5"/>
      <c r="CXC5"/>
      <c r="CXD5"/>
      <c r="CXE5"/>
      <c r="CXF5"/>
      <c r="CXG5"/>
      <c r="CXH5"/>
      <c r="CXI5"/>
      <c r="CXJ5"/>
      <c r="CXK5"/>
      <c r="CXL5"/>
      <c r="CXM5"/>
      <c r="CXN5"/>
      <c r="CXO5"/>
      <c r="CXP5"/>
      <c r="CXQ5"/>
      <c r="CXR5"/>
      <c r="CXS5"/>
      <c r="CXT5"/>
      <c r="CXU5"/>
      <c r="CXV5"/>
      <c r="CXW5"/>
      <c r="CXX5"/>
      <c r="CXY5"/>
      <c r="CXZ5"/>
      <c r="CYA5"/>
      <c r="CYB5"/>
      <c r="CYC5"/>
      <c r="CYD5"/>
      <c r="CYE5"/>
      <c r="CYF5"/>
      <c r="CYG5"/>
      <c r="CYH5"/>
      <c r="CYI5"/>
      <c r="CYJ5"/>
      <c r="CYK5"/>
      <c r="CYL5"/>
      <c r="CYM5"/>
      <c r="CYN5"/>
      <c r="CYO5"/>
      <c r="CYP5"/>
      <c r="CYQ5"/>
      <c r="CYR5"/>
      <c r="CYS5"/>
      <c r="CYT5"/>
      <c r="CYU5"/>
      <c r="CYV5"/>
      <c r="CYW5"/>
      <c r="CYX5"/>
      <c r="CYY5"/>
      <c r="CYZ5"/>
      <c r="CZA5"/>
      <c r="CZB5"/>
      <c r="CZC5"/>
      <c r="CZD5"/>
      <c r="CZE5"/>
      <c r="CZF5"/>
      <c r="CZG5"/>
      <c r="CZH5"/>
      <c r="CZI5"/>
      <c r="CZJ5"/>
      <c r="CZK5"/>
      <c r="CZL5"/>
      <c r="CZM5"/>
      <c r="CZN5"/>
      <c r="CZO5"/>
      <c r="CZP5"/>
      <c r="CZQ5"/>
      <c r="CZR5"/>
      <c r="CZS5"/>
      <c r="CZT5"/>
      <c r="CZU5"/>
      <c r="CZV5"/>
      <c r="CZW5"/>
      <c r="CZX5"/>
      <c r="CZY5"/>
      <c r="CZZ5"/>
      <c r="DAA5"/>
      <c r="DAB5"/>
      <c r="DAC5"/>
      <c r="DAD5"/>
      <c r="DAE5"/>
      <c r="DAF5"/>
      <c r="DAG5"/>
      <c r="DAH5"/>
      <c r="DAI5"/>
      <c r="DAJ5"/>
      <c r="DAK5"/>
      <c r="DAL5"/>
      <c r="DAM5"/>
      <c r="DAN5"/>
      <c r="DAO5"/>
      <c r="DAP5"/>
      <c r="DAQ5"/>
      <c r="DAR5"/>
      <c r="DAS5"/>
      <c r="DAT5"/>
      <c r="DAU5"/>
      <c r="DAV5"/>
      <c r="DAW5"/>
      <c r="DAX5"/>
      <c r="DAY5"/>
      <c r="DAZ5"/>
      <c r="DBA5"/>
      <c r="DBB5"/>
      <c r="DBC5"/>
      <c r="DBD5"/>
      <c r="DBE5"/>
      <c r="DBF5"/>
      <c r="DBG5"/>
      <c r="DBH5"/>
      <c r="DBI5"/>
      <c r="DBJ5"/>
      <c r="DBK5"/>
      <c r="DBL5"/>
      <c r="DBM5"/>
      <c r="DBN5"/>
      <c r="DBO5"/>
      <c r="DBP5"/>
      <c r="DBQ5"/>
      <c r="DBR5"/>
      <c r="DBS5"/>
      <c r="DBT5"/>
      <c r="DBU5"/>
      <c r="DBV5"/>
      <c r="DBW5"/>
      <c r="DBX5"/>
      <c r="DBY5"/>
      <c r="DBZ5"/>
      <c r="DCA5"/>
      <c r="DCB5"/>
      <c r="DCC5"/>
      <c r="DCD5"/>
      <c r="DCE5"/>
      <c r="DCF5"/>
      <c r="DCG5"/>
      <c r="DCH5"/>
      <c r="DCI5"/>
      <c r="DCJ5"/>
      <c r="DCK5"/>
      <c r="DCL5"/>
      <c r="DCM5"/>
      <c r="DCN5"/>
      <c r="DCO5"/>
      <c r="DCP5"/>
      <c r="DCQ5"/>
      <c r="DCR5"/>
      <c r="DCS5"/>
      <c r="DCT5"/>
      <c r="DCU5"/>
      <c r="DCV5"/>
      <c r="DCW5"/>
      <c r="DCX5"/>
      <c r="DCY5"/>
      <c r="DCZ5"/>
      <c r="DDA5"/>
      <c r="DDB5"/>
      <c r="DDC5"/>
      <c r="DDD5"/>
      <c r="DDE5"/>
      <c r="DDF5"/>
      <c r="DDG5"/>
      <c r="DDH5"/>
      <c r="DDI5"/>
      <c r="DDJ5"/>
      <c r="DDK5"/>
      <c r="DDL5"/>
      <c r="DDM5"/>
      <c r="DDN5"/>
      <c r="DDO5"/>
      <c r="DDP5"/>
      <c r="DDQ5"/>
      <c r="DDR5"/>
      <c r="DDS5"/>
      <c r="DDT5"/>
      <c r="DDU5"/>
      <c r="DDV5"/>
      <c r="DDW5"/>
      <c r="DDX5"/>
      <c r="DDY5"/>
      <c r="DDZ5"/>
      <c r="DEA5"/>
      <c r="DEB5"/>
      <c r="DEC5"/>
      <c r="DED5"/>
      <c r="DEE5"/>
      <c r="DEF5"/>
      <c r="DEG5"/>
      <c r="DEH5"/>
      <c r="DEI5"/>
      <c r="DEJ5"/>
      <c r="DEK5"/>
      <c r="DEL5"/>
      <c r="DEM5"/>
      <c r="DEN5"/>
      <c r="DEO5"/>
      <c r="DEP5"/>
      <c r="DEQ5"/>
      <c r="DER5"/>
      <c r="DES5"/>
      <c r="DET5"/>
      <c r="DEU5"/>
      <c r="DEV5"/>
      <c r="DEW5"/>
      <c r="DEX5"/>
      <c r="DEY5"/>
      <c r="DEZ5"/>
      <c r="DFA5"/>
      <c r="DFB5"/>
      <c r="DFC5"/>
      <c r="DFD5"/>
      <c r="DFE5"/>
      <c r="DFF5"/>
      <c r="DFG5"/>
      <c r="DFH5"/>
      <c r="DFI5"/>
      <c r="DFJ5"/>
      <c r="DFK5"/>
      <c r="DFL5"/>
      <c r="DFM5"/>
      <c r="DFN5"/>
      <c r="DFO5"/>
      <c r="DFP5"/>
      <c r="DFQ5"/>
      <c r="DFR5"/>
      <c r="DFS5"/>
      <c r="DFT5"/>
      <c r="DFU5"/>
      <c r="DFV5"/>
      <c r="DFW5"/>
      <c r="DFX5"/>
      <c r="DFY5"/>
      <c r="DFZ5"/>
      <c r="DGA5"/>
      <c r="DGB5"/>
      <c r="DGC5"/>
      <c r="DGD5"/>
      <c r="DGE5"/>
      <c r="DGF5"/>
      <c r="DGG5"/>
      <c r="DGH5"/>
      <c r="DGI5"/>
      <c r="DGJ5"/>
      <c r="DGK5"/>
      <c r="DGL5"/>
      <c r="DGM5"/>
      <c r="DGN5"/>
      <c r="DGO5"/>
      <c r="DGP5"/>
      <c r="DGQ5"/>
      <c r="DGR5"/>
      <c r="DGS5"/>
      <c r="DGT5"/>
      <c r="DGU5"/>
      <c r="DGV5"/>
      <c r="DGW5"/>
      <c r="DGX5"/>
      <c r="DGY5"/>
      <c r="DGZ5"/>
      <c r="DHA5"/>
      <c r="DHB5"/>
      <c r="DHC5"/>
      <c r="DHD5"/>
      <c r="DHE5"/>
      <c r="DHF5"/>
      <c r="DHG5"/>
      <c r="DHH5"/>
      <c r="DHI5"/>
      <c r="DHJ5"/>
      <c r="DHK5"/>
      <c r="DHL5"/>
      <c r="DHM5"/>
      <c r="DHN5"/>
      <c r="DHO5"/>
      <c r="DHP5"/>
      <c r="DHQ5"/>
      <c r="DHR5"/>
      <c r="DHS5"/>
      <c r="DHT5"/>
      <c r="DHU5"/>
      <c r="DHV5"/>
      <c r="DHW5"/>
      <c r="DHX5"/>
      <c r="DHY5"/>
      <c r="DHZ5"/>
      <c r="DIA5"/>
      <c r="DIB5"/>
      <c r="DIC5"/>
      <c r="DID5"/>
      <c r="DIE5"/>
      <c r="DIF5"/>
      <c r="DIG5"/>
      <c r="DIH5"/>
      <c r="DII5"/>
      <c r="DIJ5"/>
      <c r="DIK5"/>
      <c r="DIL5"/>
      <c r="DIM5"/>
      <c r="DIN5"/>
      <c r="DIO5"/>
      <c r="DIP5"/>
      <c r="DIQ5"/>
      <c r="DIR5"/>
      <c r="DIS5"/>
      <c r="DIT5"/>
      <c r="DIU5"/>
      <c r="DIV5"/>
      <c r="DIW5"/>
      <c r="DIX5"/>
      <c r="DIY5"/>
      <c r="DIZ5"/>
      <c r="DJA5"/>
      <c r="DJB5"/>
      <c r="DJC5"/>
      <c r="DJD5"/>
      <c r="DJE5"/>
      <c r="DJF5"/>
      <c r="DJG5"/>
      <c r="DJH5"/>
      <c r="DJI5"/>
      <c r="DJJ5"/>
      <c r="DJK5"/>
      <c r="DJL5"/>
      <c r="DJM5"/>
      <c r="DJN5"/>
      <c r="DJO5"/>
      <c r="DJP5"/>
      <c r="DJQ5"/>
      <c r="DJR5"/>
      <c r="DJS5"/>
      <c r="DJT5"/>
      <c r="DJU5"/>
      <c r="DJV5"/>
      <c r="DJW5"/>
      <c r="DJX5"/>
      <c r="DJY5"/>
      <c r="DJZ5"/>
      <c r="DKA5"/>
      <c r="DKB5"/>
      <c r="DKC5"/>
      <c r="DKD5"/>
      <c r="DKE5"/>
      <c r="DKF5"/>
      <c r="DKG5"/>
      <c r="DKH5"/>
      <c r="DKI5"/>
      <c r="DKJ5"/>
      <c r="DKK5"/>
      <c r="DKL5"/>
      <c r="DKM5"/>
      <c r="DKN5"/>
      <c r="DKO5"/>
      <c r="DKP5"/>
      <c r="DKQ5"/>
      <c r="DKR5"/>
      <c r="DKS5"/>
      <c r="DKT5"/>
      <c r="DKU5"/>
      <c r="DKV5"/>
      <c r="DKW5"/>
      <c r="DKX5"/>
      <c r="DKY5"/>
      <c r="DKZ5"/>
      <c r="DLA5"/>
      <c r="DLB5"/>
      <c r="DLC5"/>
      <c r="DLD5"/>
      <c r="DLE5"/>
      <c r="DLF5"/>
      <c r="DLG5"/>
      <c r="DLH5"/>
      <c r="DLI5"/>
      <c r="DLJ5"/>
      <c r="DLK5"/>
      <c r="DLL5"/>
      <c r="DLM5"/>
      <c r="DLN5"/>
      <c r="DLO5"/>
      <c r="DLP5"/>
      <c r="DLQ5"/>
      <c r="DLR5"/>
      <c r="DLS5"/>
      <c r="DLT5"/>
      <c r="DLU5"/>
      <c r="DLV5"/>
      <c r="DLW5"/>
      <c r="DLX5"/>
      <c r="DLY5"/>
      <c r="DLZ5"/>
      <c r="DMA5"/>
      <c r="DMB5"/>
      <c r="DMC5"/>
      <c r="DMD5"/>
      <c r="DME5"/>
      <c r="DMF5"/>
      <c r="DMG5"/>
      <c r="DMH5"/>
      <c r="DMI5"/>
      <c r="DMJ5"/>
      <c r="DMK5"/>
      <c r="DML5"/>
      <c r="DMM5"/>
      <c r="DMN5"/>
      <c r="DMO5"/>
      <c r="DMP5"/>
      <c r="DMQ5"/>
      <c r="DMR5"/>
      <c r="DMS5"/>
      <c r="DMT5"/>
      <c r="DMU5"/>
      <c r="DMV5"/>
      <c r="DMW5"/>
      <c r="DMX5"/>
      <c r="DMY5"/>
      <c r="DMZ5"/>
      <c r="DNA5"/>
      <c r="DNB5"/>
      <c r="DNC5"/>
      <c r="DND5"/>
      <c r="DNE5"/>
      <c r="DNF5"/>
      <c r="DNG5"/>
      <c r="DNH5"/>
      <c r="DNI5"/>
      <c r="DNJ5"/>
      <c r="DNK5"/>
      <c r="DNL5"/>
      <c r="DNM5"/>
      <c r="DNN5"/>
      <c r="DNO5"/>
      <c r="DNP5"/>
      <c r="DNQ5"/>
      <c r="DNR5"/>
      <c r="DNS5"/>
      <c r="DNT5"/>
      <c r="DNU5"/>
      <c r="DNV5"/>
      <c r="DNW5"/>
      <c r="DNX5"/>
      <c r="DNY5"/>
      <c r="DNZ5"/>
      <c r="DOA5"/>
      <c r="DOB5"/>
      <c r="DOC5"/>
      <c r="DOD5"/>
      <c r="DOE5"/>
      <c r="DOF5"/>
      <c r="DOG5"/>
      <c r="DOH5"/>
      <c r="DOI5"/>
      <c r="DOJ5"/>
      <c r="DOK5"/>
      <c r="DOL5"/>
      <c r="DOM5"/>
      <c r="DON5"/>
      <c r="DOO5"/>
      <c r="DOP5"/>
      <c r="DOQ5"/>
      <c r="DOR5"/>
      <c r="DOS5"/>
      <c r="DOT5"/>
      <c r="DOU5"/>
      <c r="DOV5"/>
      <c r="DOW5"/>
      <c r="DOX5"/>
      <c r="DOY5"/>
      <c r="DOZ5"/>
      <c r="DPA5"/>
      <c r="DPB5"/>
      <c r="DPC5"/>
      <c r="DPD5"/>
      <c r="DPE5"/>
      <c r="DPF5"/>
      <c r="DPG5"/>
      <c r="DPH5"/>
      <c r="DPI5"/>
      <c r="DPJ5"/>
      <c r="DPK5"/>
      <c r="DPL5"/>
      <c r="DPM5"/>
      <c r="DPN5"/>
      <c r="DPO5"/>
      <c r="DPP5"/>
      <c r="DPQ5"/>
      <c r="DPR5"/>
      <c r="DPS5"/>
      <c r="DPT5"/>
      <c r="DPU5"/>
      <c r="DPV5"/>
      <c r="DPW5"/>
      <c r="DPX5"/>
      <c r="DPY5"/>
      <c r="DPZ5"/>
      <c r="DQA5"/>
      <c r="DQB5"/>
      <c r="DQC5"/>
      <c r="DQD5"/>
      <c r="DQE5"/>
      <c r="DQF5"/>
      <c r="DQG5"/>
      <c r="DQH5"/>
      <c r="DQI5"/>
      <c r="DQJ5"/>
      <c r="DQK5"/>
      <c r="DQL5"/>
      <c r="DQM5"/>
      <c r="DQN5"/>
      <c r="DQO5"/>
      <c r="DQP5"/>
      <c r="DQQ5"/>
      <c r="DQR5"/>
      <c r="DQS5"/>
      <c r="DQT5"/>
      <c r="DQU5"/>
      <c r="DQV5"/>
      <c r="DQW5"/>
      <c r="DQX5"/>
      <c r="DQY5"/>
      <c r="DQZ5"/>
      <c r="DRA5"/>
      <c r="DRB5"/>
      <c r="DRC5"/>
      <c r="DRD5"/>
      <c r="DRE5"/>
      <c r="DRF5"/>
      <c r="DRG5"/>
      <c r="DRH5"/>
      <c r="DRI5"/>
      <c r="DRJ5"/>
      <c r="DRK5"/>
      <c r="DRL5"/>
      <c r="DRM5"/>
      <c r="DRN5"/>
      <c r="DRO5"/>
      <c r="DRP5"/>
      <c r="DRQ5"/>
      <c r="DRR5"/>
      <c r="DRS5"/>
      <c r="DRT5"/>
      <c r="DRU5"/>
      <c r="DRV5"/>
      <c r="DRW5"/>
      <c r="DRX5"/>
      <c r="DRY5"/>
      <c r="DRZ5"/>
      <c r="DSA5"/>
      <c r="DSB5"/>
      <c r="DSC5"/>
      <c r="DSD5"/>
      <c r="DSE5"/>
      <c r="DSF5"/>
      <c r="DSG5"/>
      <c r="DSH5"/>
      <c r="DSI5"/>
      <c r="DSJ5"/>
      <c r="DSK5"/>
      <c r="DSL5"/>
      <c r="DSM5"/>
      <c r="DSN5"/>
      <c r="DSO5"/>
      <c r="DSP5"/>
      <c r="DSQ5"/>
      <c r="DSR5"/>
      <c r="DSS5"/>
      <c r="DST5"/>
      <c r="DSU5"/>
      <c r="DSV5"/>
      <c r="DSW5"/>
      <c r="DSX5"/>
      <c r="DSY5"/>
      <c r="DSZ5"/>
      <c r="DTA5"/>
      <c r="DTB5"/>
      <c r="DTC5"/>
      <c r="DTD5"/>
      <c r="DTE5"/>
      <c r="DTF5"/>
      <c r="DTG5"/>
      <c r="DTH5"/>
      <c r="DTI5"/>
      <c r="DTJ5"/>
      <c r="DTK5"/>
      <c r="DTL5"/>
      <c r="DTM5"/>
      <c r="DTN5"/>
      <c r="DTO5"/>
      <c r="DTP5"/>
      <c r="DTQ5"/>
      <c r="DTR5"/>
      <c r="DTS5"/>
      <c r="DTT5"/>
      <c r="DTU5"/>
      <c r="DTV5"/>
      <c r="DTW5"/>
      <c r="DTX5"/>
      <c r="DTY5"/>
      <c r="DTZ5"/>
      <c r="DUA5"/>
      <c r="DUB5"/>
      <c r="DUC5"/>
      <c r="DUD5"/>
      <c r="DUE5"/>
      <c r="DUF5"/>
      <c r="DUG5"/>
      <c r="DUH5"/>
      <c r="DUI5"/>
      <c r="DUJ5"/>
      <c r="DUK5"/>
      <c r="DUL5"/>
      <c r="DUM5"/>
      <c r="DUN5"/>
      <c r="DUO5"/>
      <c r="DUP5"/>
      <c r="DUQ5"/>
      <c r="DUR5"/>
      <c r="DUS5"/>
      <c r="DUT5"/>
      <c r="DUU5"/>
      <c r="DUV5"/>
      <c r="DUW5"/>
      <c r="DUX5"/>
      <c r="DUY5"/>
      <c r="DUZ5"/>
      <c r="DVA5"/>
      <c r="DVB5"/>
      <c r="DVC5"/>
      <c r="DVD5"/>
      <c r="DVE5"/>
      <c r="DVF5"/>
      <c r="DVG5"/>
      <c r="DVH5"/>
      <c r="DVI5"/>
      <c r="DVJ5"/>
      <c r="DVK5"/>
      <c r="DVL5"/>
      <c r="DVM5"/>
      <c r="DVN5"/>
      <c r="DVO5"/>
      <c r="DVP5"/>
      <c r="DVQ5"/>
      <c r="DVR5"/>
      <c r="DVS5"/>
      <c r="DVT5"/>
      <c r="DVU5"/>
      <c r="DVV5"/>
      <c r="DVW5"/>
      <c r="DVX5"/>
      <c r="DVY5"/>
      <c r="DVZ5"/>
      <c r="DWA5"/>
      <c r="DWB5"/>
      <c r="DWC5"/>
      <c r="DWD5"/>
      <c r="DWE5"/>
      <c r="DWF5"/>
      <c r="DWG5"/>
      <c r="DWH5"/>
      <c r="DWI5"/>
      <c r="DWJ5"/>
      <c r="DWK5"/>
      <c r="DWL5"/>
      <c r="DWM5"/>
      <c r="DWN5"/>
      <c r="DWO5"/>
      <c r="DWP5"/>
      <c r="DWQ5"/>
      <c r="DWR5"/>
      <c r="DWS5"/>
      <c r="DWT5"/>
      <c r="DWU5"/>
      <c r="DWV5"/>
      <c r="DWW5"/>
      <c r="DWX5"/>
      <c r="DWY5"/>
      <c r="DWZ5"/>
      <c r="DXA5"/>
      <c r="DXB5"/>
      <c r="DXC5"/>
      <c r="DXD5"/>
      <c r="DXE5"/>
      <c r="DXF5"/>
      <c r="DXG5"/>
      <c r="DXH5"/>
      <c r="DXI5"/>
      <c r="DXJ5"/>
      <c r="DXK5"/>
      <c r="DXL5"/>
      <c r="DXM5"/>
      <c r="DXN5"/>
      <c r="DXO5"/>
      <c r="DXP5"/>
      <c r="DXQ5"/>
      <c r="DXR5"/>
      <c r="DXS5"/>
      <c r="DXT5"/>
      <c r="DXU5"/>
      <c r="DXV5"/>
      <c r="DXW5"/>
      <c r="DXX5"/>
      <c r="DXY5"/>
      <c r="DXZ5"/>
      <c r="DYA5"/>
      <c r="DYB5"/>
      <c r="DYC5"/>
      <c r="DYD5"/>
      <c r="DYE5"/>
      <c r="DYF5"/>
      <c r="DYG5"/>
      <c r="DYH5"/>
      <c r="DYI5"/>
      <c r="DYJ5"/>
      <c r="DYK5"/>
      <c r="DYL5"/>
      <c r="DYM5"/>
      <c r="DYN5"/>
      <c r="DYO5"/>
      <c r="DYP5"/>
      <c r="DYQ5"/>
      <c r="DYR5"/>
      <c r="DYS5"/>
      <c r="DYT5"/>
      <c r="DYU5"/>
      <c r="DYV5"/>
      <c r="DYW5"/>
      <c r="DYX5"/>
      <c r="DYY5"/>
      <c r="DYZ5"/>
      <c r="DZA5"/>
      <c r="DZB5"/>
      <c r="DZC5"/>
      <c r="DZD5"/>
      <c r="DZE5"/>
      <c r="DZF5"/>
      <c r="DZG5"/>
      <c r="DZH5"/>
      <c r="DZI5"/>
      <c r="DZJ5"/>
      <c r="DZK5"/>
      <c r="DZL5"/>
      <c r="DZM5"/>
      <c r="DZN5"/>
      <c r="DZO5"/>
      <c r="DZP5"/>
      <c r="DZQ5"/>
      <c r="DZR5"/>
      <c r="DZS5"/>
      <c r="DZT5"/>
      <c r="DZU5"/>
      <c r="DZV5"/>
      <c r="DZW5"/>
      <c r="DZX5"/>
      <c r="DZY5"/>
      <c r="DZZ5"/>
      <c r="EAA5"/>
      <c r="EAB5"/>
      <c r="EAC5"/>
      <c r="EAD5"/>
      <c r="EAE5"/>
      <c r="EAF5"/>
      <c r="EAG5"/>
      <c r="EAH5"/>
      <c r="EAI5"/>
      <c r="EAJ5"/>
      <c r="EAK5"/>
      <c r="EAL5"/>
      <c r="EAM5"/>
      <c r="EAN5"/>
      <c r="EAO5"/>
      <c r="EAP5"/>
      <c r="EAQ5"/>
      <c r="EAR5"/>
      <c r="EAS5"/>
      <c r="EAT5"/>
      <c r="EAU5"/>
      <c r="EAV5"/>
      <c r="EAW5"/>
      <c r="EAX5"/>
      <c r="EAY5"/>
      <c r="EAZ5"/>
      <c r="EBA5"/>
      <c r="EBB5"/>
      <c r="EBC5"/>
      <c r="EBD5"/>
      <c r="EBE5"/>
      <c r="EBF5"/>
      <c r="EBG5"/>
      <c r="EBH5"/>
      <c r="EBI5"/>
      <c r="EBJ5"/>
      <c r="EBK5"/>
      <c r="EBL5"/>
      <c r="EBM5"/>
      <c r="EBN5"/>
      <c r="EBO5"/>
      <c r="EBP5"/>
      <c r="EBQ5"/>
      <c r="EBR5"/>
      <c r="EBS5"/>
      <c r="EBT5"/>
      <c r="EBU5"/>
      <c r="EBV5"/>
      <c r="EBW5"/>
      <c r="EBX5"/>
      <c r="EBY5"/>
      <c r="EBZ5"/>
      <c r="ECA5"/>
      <c r="ECB5"/>
      <c r="ECC5"/>
      <c r="ECD5"/>
      <c r="ECE5"/>
      <c r="ECF5"/>
      <c r="ECG5"/>
      <c r="ECH5"/>
      <c r="ECI5"/>
      <c r="ECJ5"/>
      <c r="ECK5"/>
      <c r="ECL5"/>
      <c r="ECM5"/>
      <c r="ECN5"/>
      <c r="ECO5"/>
      <c r="ECP5"/>
      <c r="ECQ5"/>
      <c r="ECR5"/>
      <c r="ECS5"/>
      <c r="ECT5"/>
      <c r="ECU5"/>
      <c r="ECV5"/>
      <c r="ECW5"/>
      <c r="ECX5"/>
      <c r="ECY5"/>
      <c r="ECZ5"/>
      <c r="EDA5"/>
      <c r="EDB5"/>
      <c r="EDC5"/>
      <c r="EDD5"/>
      <c r="EDE5"/>
      <c r="EDF5"/>
      <c r="EDG5"/>
      <c r="EDH5"/>
      <c r="EDI5"/>
      <c r="EDJ5"/>
      <c r="EDK5"/>
      <c r="EDL5"/>
      <c r="EDM5"/>
      <c r="EDN5"/>
      <c r="EDO5"/>
      <c r="EDP5"/>
      <c r="EDQ5"/>
      <c r="EDR5"/>
      <c r="EDS5"/>
      <c r="EDT5"/>
      <c r="EDU5"/>
      <c r="EDV5"/>
      <c r="EDW5"/>
      <c r="EDX5"/>
      <c r="EDY5"/>
      <c r="EDZ5"/>
      <c r="EEA5"/>
      <c r="EEB5"/>
      <c r="EEC5"/>
      <c r="EED5"/>
      <c r="EEE5"/>
      <c r="EEF5"/>
      <c r="EEG5"/>
      <c r="EEH5"/>
      <c r="EEI5"/>
      <c r="EEJ5"/>
      <c r="EEK5"/>
      <c r="EEL5"/>
      <c r="EEM5"/>
      <c r="EEN5"/>
      <c r="EEO5"/>
      <c r="EEP5"/>
      <c r="EEQ5"/>
      <c r="EER5"/>
      <c r="EES5"/>
      <c r="EET5"/>
      <c r="EEU5"/>
      <c r="EEV5"/>
      <c r="EEW5"/>
      <c r="EEX5"/>
      <c r="EEY5"/>
      <c r="EEZ5"/>
      <c r="EFA5"/>
      <c r="EFB5"/>
      <c r="EFC5"/>
      <c r="EFD5"/>
      <c r="EFE5"/>
      <c r="EFF5"/>
      <c r="EFG5"/>
      <c r="EFH5"/>
      <c r="EFI5"/>
      <c r="EFJ5"/>
      <c r="EFK5"/>
      <c r="EFL5"/>
      <c r="EFM5"/>
      <c r="EFN5"/>
      <c r="EFO5"/>
      <c r="EFP5"/>
      <c r="EFQ5"/>
      <c r="EFR5"/>
      <c r="EFS5"/>
      <c r="EFT5"/>
      <c r="EFU5"/>
      <c r="EFV5"/>
      <c r="EFW5"/>
      <c r="EFX5"/>
      <c r="EFY5"/>
      <c r="EFZ5"/>
      <c r="EGA5"/>
      <c r="EGB5"/>
      <c r="EGC5"/>
      <c r="EGD5"/>
      <c r="EGE5"/>
      <c r="EGF5"/>
      <c r="EGG5"/>
      <c r="EGH5"/>
      <c r="EGI5"/>
      <c r="EGJ5"/>
      <c r="EGK5"/>
      <c r="EGL5"/>
      <c r="EGM5"/>
      <c r="EGN5"/>
      <c r="EGO5"/>
      <c r="EGP5"/>
      <c r="EGQ5"/>
      <c r="EGR5"/>
      <c r="EGS5"/>
      <c r="EGT5"/>
      <c r="EGU5"/>
      <c r="EGV5"/>
      <c r="EGW5"/>
      <c r="EGX5"/>
      <c r="EGY5"/>
      <c r="EGZ5"/>
      <c r="EHA5"/>
      <c r="EHB5"/>
      <c r="EHC5"/>
      <c r="EHD5"/>
      <c r="EHE5"/>
      <c r="EHF5"/>
      <c r="EHG5"/>
      <c r="EHH5"/>
      <c r="EHI5"/>
      <c r="EHJ5"/>
      <c r="EHK5"/>
      <c r="EHL5"/>
      <c r="EHM5"/>
      <c r="EHN5"/>
      <c r="EHO5"/>
      <c r="EHP5"/>
      <c r="EHQ5"/>
      <c r="EHR5"/>
      <c r="EHS5"/>
      <c r="EHT5"/>
      <c r="EHU5"/>
      <c r="EHV5"/>
      <c r="EHW5"/>
      <c r="EHX5"/>
      <c r="EHY5"/>
      <c r="EHZ5"/>
      <c r="EIA5"/>
      <c r="EIB5"/>
      <c r="EIC5"/>
      <c r="EID5"/>
      <c r="EIE5"/>
      <c r="EIF5"/>
      <c r="EIG5"/>
      <c r="EIH5"/>
      <c r="EII5"/>
      <c r="EIJ5"/>
      <c r="EIK5"/>
      <c r="EIL5"/>
      <c r="EIM5"/>
      <c r="EIN5"/>
      <c r="EIO5"/>
      <c r="EIP5"/>
      <c r="EIQ5"/>
      <c r="EIR5"/>
      <c r="EIS5"/>
      <c r="EIT5"/>
      <c r="EIU5"/>
      <c r="EIV5"/>
      <c r="EIW5"/>
      <c r="EIX5"/>
      <c r="EIY5"/>
      <c r="EIZ5"/>
      <c r="EJA5"/>
      <c r="EJB5"/>
      <c r="EJC5"/>
      <c r="EJD5"/>
      <c r="EJE5"/>
      <c r="EJF5"/>
      <c r="EJG5"/>
      <c r="EJH5"/>
      <c r="EJI5"/>
      <c r="EJJ5"/>
      <c r="EJK5"/>
      <c r="EJL5"/>
      <c r="EJM5"/>
      <c r="EJN5"/>
      <c r="EJO5"/>
      <c r="EJP5"/>
      <c r="EJQ5"/>
      <c r="EJR5"/>
      <c r="EJS5"/>
      <c r="EJT5"/>
      <c r="EJU5"/>
      <c r="EJV5"/>
      <c r="EJW5"/>
      <c r="EJX5"/>
      <c r="EJY5"/>
      <c r="EJZ5"/>
      <c r="EKA5"/>
      <c r="EKB5"/>
      <c r="EKC5"/>
      <c r="EKD5"/>
      <c r="EKE5"/>
      <c r="EKF5"/>
      <c r="EKG5"/>
      <c r="EKH5"/>
      <c r="EKI5"/>
      <c r="EKJ5"/>
      <c r="EKK5"/>
      <c r="EKL5"/>
      <c r="EKM5"/>
      <c r="EKN5"/>
      <c r="EKO5"/>
      <c r="EKP5"/>
      <c r="EKQ5"/>
      <c r="EKR5"/>
      <c r="EKS5"/>
      <c r="EKT5"/>
      <c r="EKU5"/>
      <c r="EKV5"/>
      <c r="EKW5"/>
      <c r="EKX5"/>
      <c r="EKY5"/>
      <c r="EKZ5"/>
      <c r="ELA5"/>
      <c r="ELB5"/>
      <c r="ELC5"/>
      <c r="ELD5"/>
      <c r="ELE5"/>
      <c r="ELF5"/>
      <c r="ELG5"/>
      <c r="ELH5"/>
      <c r="ELI5"/>
      <c r="ELJ5"/>
      <c r="ELK5"/>
      <c r="ELL5"/>
      <c r="ELM5"/>
      <c r="ELN5"/>
      <c r="ELO5"/>
      <c r="ELP5"/>
      <c r="ELQ5"/>
      <c r="ELR5"/>
      <c r="ELS5"/>
      <c r="ELT5"/>
      <c r="ELU5"/>
      <c r="ELV5"/>
      <c r="ELW5"/>
      <c r="ELX5"/>
      <c r="ELY5"/>
      <c r="ELZ5"/>
      <c r="EMA5"/>
      <c r="EMB5"/>
      <c r="EMC5"/>
      <c r="EMD5"/>
      <c r="EME5"/>
      <c r="EMF5"/>
      <c r="EMG5"/>
      <c r="EMH5"/>
      <c r="EMI5"/>
      <c r="EMJ5"/>
      <c r="EMK5"/>
      <c r="EML5"/>
      <c r="EMM5"/>
      <c r="EMN5"/>
      <c r="EMO5"/>
      <c r="EMP5"/>
      <c r="EMQ5"/>
      <c r="EMR5"/>
      <c r="EMS5"/>
      <c r="EMT5"/>
      <c r="EMU5"/>
      <c r="EMV5"/>
      <c r="EMW5"/>
      <c r="EMX5"/>
      <c r="EMY5"/>
      <c r="EMZ5"/>
      <c r="ENA5"/>
      <c r="ENB5"/>
      <c r="ENC5"/>
      <c r="END5"/>
      <c r="ENE5"/>
      <c r="ENF5"/>
      <c r="ENG5"/>
      <c r="ENH5"/>
      <c r="ENI5"/>
      <c r="ENJ5"/>
      <c r="ENK5"/>
      <c r="ENL5"/>
      <c r="ENM5"/>
      <c r="ENN5"/>
      <c r="ENO5"/>
      <c r="ENP5"/>
      <c r="ENQ5"/>
      <c r="ENR5"/>
      <c r="ENS5"/>
      <c r="ENT5"/>
      <c r="ENU5"/>
      <c r="ENV5"/>
      <c r="ENW5"/>
      <c r="ENX5"/>
      <c r="ENY5"/>
      <c r="ENZ5"/>
      <c r="EOA5"/>
      <c r="EOB5"/>
      <c r="EOC5"/>
      <c r="EOD5"/>
      <c r="EOE5"/>
      <c r="EOF5"/>
      <c r="EOG5"/>
      <c r="EOH5"/>
      <c r="EOI5"/>
      <c r="EOJ5"/>
      <c r="EOK5"/>
      <c r="EOL5"/>
      <c r="EOM5"/>
      <c r="EON5"/>
      <c r="EOO5"/>
      <c r="EOP5"/>
      <c r="EOQ5"/>
      <c r="EOR5"/>
      <c r="EOS5"/>
      <c r="EOT5"/>
      <c r="EOU5"/>
      <c r="EOV5"/>
      <c r="EOW5"/>
      <c r="EOX5"/>
      <c r="EOY5"/>
      <c r="EOZ5"/>
      <c r="EPA5"/>
      <c r="EPB5"/>
      <c r="EPC5"/>
      <c r="EPD5"/>
      <c r="EPE5"/>
      <c r="EPF5"/>
      <c r="EPG5"/>
      <c r="EPH5"/>
      <c r="EPI5"/>
      <c r="EPJ5"/>
      <c r="EPK5"/>
      <c r="EPL5"/>
      <c r="EPM5"/>
      <c r="EPN5"/>
      <c r="EPO5"/>
      <c r="EPP5"/>
      <c r="EPQ5"/>
      <c r="EPR5"/>
      <c r="EPS5"/>
      <c r="EPT5"/>
      <c r="EPU5"/>
      <c r="EPV5"/>
      <c r="EPW5"/>
      <c r="EPX5"/>
      <c r="EPY5"/>
      <c r="EPZ5"/>
      <c r="EQA5"/>
      <c r="EQB5"/>
      <c r="EQC5"/>
      <c r="EQD5"/>
      <c r="EQE5"/>
      <c r="EQF5"/>
      <c r="EQG5"/>
      <c r="EQH5"/>
      <c r="EQI5"/>
      <c r="EQJ5"/>
      <c r="EQK5"/>
      <c r="EQL5"/>
      <c r="EQM5"/>
      <c r="EQN5"/>
      <c r="EQO5"/>
      <c r="EQP5"/>
      <c r="EQQ5"/>
      <c r="EQR5"/>
      <c r="EQS5"/>
      <c r="EQT5"/>
      <c r="EQU5"/>
      <c r="EQV5"/>
      <c r="EQW5"/>
      <c r="EQX5"/>
      <c r="EQY5"/>
      <c r="EQZ5"/>
      <c r="ERA5"/>
      <c r="ERB5"/>
      <c r="ERC5"/>
      <c r="ERD5"/>
      <c r="ERE5"/>
      <c r="ERF5"/>
      <c r="ERG5"/>
      <c r="ERH5"/>
      <c r="ERI5"/>
      <c r="ERJ5"/>
      <c r="ERK5"/>
      <c r="ERL5"/>
      <c r="ERM5"/>
      <c r="ERN5"/>
      <c r="ERO5"/>
      <c r="ERP5"/>
      <c r="ERQ5"/>
      <c r="ERR5"/>
      <c r="ERS5"/>
      <c r="ERT5"/>
      <c r="ERU5"/>
      <c r="ERV5"/>
      <c r="ERW5"/>
      <c r="ERX5"/>
      <c r="ERY5"/>
      <c r="ERZ5"/>
      <c r="ESA5"/>
      <c r="ESB5"/>
      <c r="ESC5"/>
      <c r="ESD5"/>
      <c r="ESE5"/>
      <c r="ESF5"/>
      <c r="ESG5"/>
      <c r="ESH5"/>
      <c r="ESI5"/>
      <c r="ESJ5"/>
      <c r="ESK5"/>
      <c r="ESL5"/>
      <c r="ESM5"/>
      <c r="ESN5"/>
      <c r="ESO5"/>
      <c r="ESP5"/>
      <c r="ESQ5"/>
      <c r="ESR5"/>
      <c r="ESS5"/>
      <c r="EST5"/>
      <c r="ESU5"/>
      <c r="ESV5"/>
      <c r="ESW5"/>
      <c r="ESX5"/>
      <c r="ESY5"/>
      <c r="ESZ5"/>
      <c r="ETA5"/>
      <c r="ETB5"/>
      <c r="ETC5"/>
      <c r="ETD5"/>
      <c r="ETE5"/>
      <c r="ETF5"/>
      <c r="ETG5"/>
      <c r="ETH5"/>
      <c r="ETI5"/>
      <c r="ETJ5"/>
      <c r="ETK5"/>
      <c r="ETL5"/>
      <c r="ETM5"/>
      <c r="ETN5"/>
      <c r="ETO5"/>
      <c r="ETP5"/>
      <c r="ETQ5"/>
      <c r="ETR5"/>
      <c r="ETS5"/>
      <c r="ETT5"/>
      <c r="ETU5"/>
      <c r="ETV5"/>
      <c r="ETW5"/>
      <c r="ETX5"/>
      <c r="ETY5"/>
      <c r="ETZ5"/>
      <c r="EUA5"/>
      <c r="EUB5"/>
      <c r="EUC5"/>
      <c r="EUD5"/>
      <c r="EUE5"/>
      <c r="EUF5"/>
      <c r="EUG5"/>
      <c r="EUH5"/>
      <c r="EUI5"/>
      <c r="EUJ5"/>
      <c r="EUK5"/>
      <c r="EUL5"/>
      <c r="EUM5"/>
      <c r="EUN5"/>
      <c r="EUO5"/>
      <c r="EUP5"/>
      <c r="EUQ5"/>
      <c r="EUR5"/>
      <c r="EUS5"/>
      <c r="EUT5"/>
      <c r="EUU5"/>
      <c r="EUV5"/>
      <c r="EUW5"/>
      <c r="EUX5"/>
      <c r="EUY5"/>
      <c r="EUZ5"/>
      <c r="EVA5"/>
      <c r="EVB5"/>
      <c r="EVC5"/>
      <c r="EVD5"/>
      <c r="EVE5"/>
      <c r="EVF5"/>
      <c r="EVG5"/>
      <c r="EVH5"/>
      <c r="EVI5"/>
      <c r="EVJ5"/>
      <c r="EVK5"/>
      <c r="EVL5"/>
      <c r="EVM5"/>
      <c r="EVN5"/>
      <c r="EVO5"/>
      <c r="EVP5"/>
      <c r="EVQ5"/>
      <c r="EVR5"/>
      <c r="EVS5"/>
      <c r="EVT5"/>
      <c r="EVU5"/>
      <c r="EVV5"/>
      <c r="EVW5"/>
      <c r="EVX5"/>
      <c r="EVY5"/>
      <c r="EVZ5"/>
      <c r="EWA5"/>
      <c r="EWB5"/>
      <c r="EWC5"/>
      <c r="EWD5"/>
      <c r="EWE5"/>
      <c r="EWF5"/>
      <c r="EWG5"/>
      <c r="EWH5"/>
      <c r="EWI5"/>
      <c r="EWJ5"/>
      <c r="EWK5"/>
      <c r="EWL5"/>
      <c r="EWM5"/>
      <c r="EWN5"/>
      <c r="EWO5"/>
      <c r="EWP5"/>
      <c r="EWQ5"/>
      <c r="EWR5"/>
      <c r="EWS5"/>
      <c r="EWT5"/>
      <c r="EWU5"/>
      <c r="EWV5"/>
      <c r="EWW5"/>
      <c r="EWX5"/>
      <c r="EWY5"/>
      <c r="EWZ5"/>
      <c r="EXA5"/>
      <c r="EXB5"/>
      <c r="EXC5"/>
      <c r="EXD5"/>
      <c r="EXE5"/>
      <c r="EXF5"/>
      <c r="EXG5"/>
      <c r="EXH5"/>
      <c r="EXI5"/>
      <c r="EXJ5"/>
      <c r="EXK5"/>
      <c r="EXL5"/>
      <c r="EXM5"/>
      <c r="EXN5"/>
      <c r="EXO5"/>
      <c r="EXP5"/>
      <c r="EXQ5"/>
      <c r="EXR5"/>
      <c r="EXS5"/>
      <c r="EXT5"/>
      <c r="EXU5"/>
      <c r="EXV5"/>
      <c r="EXW5"/>
      <c r="EXX5"/>
      <c r="EXY5"/>
      <c r="EXZ5"/>
      <c r="EYA5"/>
      <c r="EYB5"/>
      <c r="EYC5"/>
      <c r="EYD5"/>
      <c r="EYE5"/>
      <c r="EYF5"/>
      <c r="EYG5"/>
      <c r="EYH5"/>
      <c r="EYI5"/>
      <c r="EYJ5"/>
      <c r="EYK5"/>
      <c r="EYL5"/>
      <c r="EYM5"/>
      <c r="EYN5"/>
      <c r="EYO5"/>
      <c r="EYP5"/>
      <c r="EYQ5"/>
      <c r="EYR5"/>
      <c r="EYS5"/>
      <c r="EYT5"/>
      <c r="EYU5"/>
      <c r="EYV5"/>
      <c r="EYW5"/>
      <c r="EYX5"/>
      <c r="EYY5"/>
      <c r="EYZ5"/>
      <c r="EZA5"/>
      <c r="EZB5"/>
      <c r="EZC5"/>
      <c r="EZD5"/>
      <c r="EZE5"/>
      <c r="EZF5"/>
      <c r="EZG5"/>
      <c r="EZH5"/>
      <c r="EZI5"/>
      <c r="EZJ5"/>
      <c r="EZK5"/>
      <c r="EZL5"/>
      <c r="EZM5"/>
      <c r="EZN5"/>
      <c r="EZO5"/>
      <c r="EZP5"/>
      <c r="EZQ5"/>
      <c r="EZR5"/>
      <c r="EZS5"/>
      <c r="EZT5"/>
      <c r="EZU5"/>
      <c r="EZV5"/>
      <c r="EZW5"/>
      <c r="EZX5"/>
      <c r="EZY5"/>
      <c r="EZZ5"/>
      <c r="FAA5"/>
      <c r="FAB5"/>
      <c r="FAC5"/>
      <c r="FAD5"/>
      <c r="FAE5"/>
      <c r="FAF5"/>
      <c r="FAG5"/>
      <c r="FAH5"/>
      <c r="FAI5"/>
      <c r="FAJ5"/>
      <c r="FAK5"/>
      <c r="FAL5"/>
      <c r="FAM5"/>
      <c r="FAN5"/>
      <c r="FAO5"/>
      <c r="FAP5"/>
      <c r="FAQ5"/>
      <c r="FAR5"/>
      <c r="FAS5"/>
      <c r="FAT5"/>
      <c r="FAU5"/>
      <c r="FAV5"/>
      <c r="FAW5"/>
      <c r="FAX5"/>
      <c r="FAY5"/>
      <c r="FAZ5"/>
      <c r="FBA5"/>
      <c r="FBB5"/>
      <c r="FBC5"/>
      <c r="FBD5"/>
      <c r="FBE5"/>
      <c r="FBF5"/>
      <c r="FBG5"/>
      <c r="FBH5"/>
      <c r="FBI5"/>
      <c r="FBJ5"/>
      <c r="FBK5"/>
      <c r="FBL5"/>
      <c r="FBM5"/>
      <c r="FBN5"/>
      <c r="FBO5"/>
      <c r="FBP5"/>
      <c r="FBQ5"/>
      <c r="FBR5"/>
      <c r="FBS5"/>
      <c r="FBT5"/>
      <c r="FBU5"/>
      <c r="FBV5"/>
      <c r="FBW5"/>
      <c r="FBX5"/>
      <c r="FBY5"/>
      <c r="FBZ5"/>
      <c r="FCA5"/>
      <c r="FCB5"/>
      <c r="FCC5"/>
      <c r="FCD5"/>
      <c r="FCE5"/>
      <c r="FCF5"/>
      <c r="FCG5"/>
      <c r="FCH5"/>
      <c r="FCI5"/>
      <c r="FCJ5"/>
      <c r="FCK5"/>
      <c r="FCL5"/>
      <c r="FCM5"/>
      <c r="FCN5"/>
      <c r="FCO5"/>
      <c r="FCP5"/>
      <c r="FCQ5"/>
      <c r="FCR5"/>
      <c r="FCS5"/>
      <c r="FCT5"/>
      <c r="FCU5"/>
      <c r="FCV5"/>
      <c r="FCW5"/>
      <c r="FCX5"/>
      <c r="FCY5"/>
      <c r="FCZ5"/>
      <c r="FDA5"/>
      <c r="FDB5"/>
      <c r="FDC5"/>
      <c r="FDD5"/>
      <c r="FDE5"/>
      <c r="FDF5"/>
      <c r="FDG5"/>
      <c r="FDH5"/>
      <c r="FDI5"/>
      <c r="FDJ5"/>
      <c r="FDK5"/>
      <c r="FDL5"/>
      <c r="FDM5"/>
      <c r="FDN5"/>
      <c r="FDO5"/>
      <c r="FDP5"/>
      <c r="FDQ5"/>
      <c r="FDR5"/>
      <c r="FDS5"/>
      <c r="FDT5"/>
      <c r="FDU5"/>
      <c r="FDV5"/>
      <c r="FDW5"/>
      <c r="FDX5"/>
      <c r="FDY5"/>
      <c r="FDZ5"/>
      <c r="FEA5"/>
      <c r="FEB5"/>
      <c r="FEC5"/>
      <c r="FED5"/>
      <c r="FEE5"/>
      <c r="FEF5"/>
      <c r="FEG5"/>
      <c r="FEH5"/>
      <c r="FEI5"/>
      <c r="FEJ5"/>
      <c r="FEK5"/>
      <c r="FEL5"/>
      <c r="FEM5"/>
      <c r="FEN5"/>
      <c r="FEO5"/>
      <c r="FEP5"/>
      <c r="FEQ5"/>
      <c r="FER5"/>
      <c r="FES5"/>
      <c r="FET5"/>
      <c r="FEU5"/>
      <c r="FEV5"/>
      <c r="FEW5"/>
      <c r="FEX5"/>
      <c r="FEY5"/>
      <c r="FEZ5"/>
      <c r="FFA5"/>
      <c r="FFB5"/>
      <c r="FFC5"/>
      <c r="FFD5"/>
      <c r="FFE5"/>
      <c r="FFF5"/>
      <c r="FFG5"/>
      <c r="FFH5"/>
      <c r="FFI5"/>
      <c r="FFJ5"/>
      <c r="FFK5"/>
      <c r="FFL5"/>
      <c r="FFM5"/>
      <c r="FFN5"/>
      <c r="FFO5"/>
      <c r="FFP5"/>
      <c r="FFQ5"/>
      <c r="FFR5"/>
      <c r="FFS5"/>
      <c r="FFT5"/>
      <c r="FFU5"/>
      <c r="FFV5"/>
      <c r="FFW5"/>
      <c r="FFX5"/>
      <c r="FFY5"/>
      <c r="FFZ5"/>
      <c r="FGA5"/>
      <c r="FGB5"/>
      <c r="FGC5"/>
      <c r="FGD5"/>
      <c r="FGE5"/>
      <c r="FGF5"/>
      <c r="FGG5"/>
      <c r="FGH5"/>
      <c r="FGI5"/>
      <c r="FGJ5"/>
      <c r="FGK5"/>
      <c r="FGL5"/>
      <c r="FGM5"/>
      <c r="FGN5"/>
      <c r="FGO5"/>
      <c r="FGP5"/>
      <c r="FGQ5"/>
      <c r="FGR5"/>
      <c r="FGS5"/>
      <c r="FGT5"/>
      <c r="FGU5"/>
      <c r="FGV5"/>
      <c r="FGW5"/>
      <c r="FGX5"/>
      <c r="FGY5"/>
      <c r="FGZ5"/>
      <c r="FHA5"/>
      <c r="FHB5"/>
      <c r="FHC5"/>
      <c r="FHD5"/>
      <c r="FHE5"/>
      <c r="FHF5"/>
      <c r="FHG5"/>
      <c r="FHH5"/>
      <c r="FHI5"/>
      <c r="FHJ5"/>
      <c r="FHK5"/>
      <c r="FHL5"/>
      <c r="FHM5"/>
      <c r="FHN5"/>
      <c r="FHO5"/>
      <c r="FHP5"/>
      <c r="FHQ5"/>
      <c r="FHR5"/>
      <c r="FHS5"/>
      <c r="FHT5"/>
      <c r="FHU5"/>
      <c r="FHV5"/>
      <c r="FHW5"/>
      <c r="FHX5"/>
      <c r="FHY5"/>
      <c r="FHZ5"/>
      <c r="FIA5"/>
      <c r="FIB5"/>
      <c r="FIC5"/>
      <c r="FID5"/>
      <c r="FIE5"/>
      <c r="FIF5"/>
      <c r="FIG5"/>
      <c r="FIH5"/>
      <c r="FII5"/>
      <c r="FIJ5"/>
      <c r="FIK5"/>
      <c r="FIL5"/>
      <c r="FIM5"/>
      <c r="FIN5"/>
      <c r="FIO5"/>
      <c r="FIP5"/>
      <c r="FIQ5"/>
      <c r="FIR5"/>
      <c r="FIS5"/>
      <c r="FIT5"/>
      <c r="FIU5"/>
      <c r="FIV5"/>
      <c r="FIW5"/>
      <c r="FIX5"/>
      <c r="FIY5"/>
      <c r="FIZ5"/>
      <c r="FJA5"/>
      <c r="FJB5"/>
      <c r="FJC5"/>
      <c r="FJD5"/>
      <c r="FJE5"/>
      <c r="FJF5"/>
      <c r="FJG5"/>
      <c r="FJH5"/>
      <c r="FJI5"/>
      <c r="FJJ5"/>
      <c r="FJK5"/>
      <c r="FJL5"/>
      <c r="FJM5"/>
      <c r="FJN5"/>
      <c r="FJO5"/>
      <c r="FJP5"/>
      <c r="FJQ5"/>
      <c r="FJR5"/>
      <c r="FJS5"/>
      <c r="FJT5"/>
      <c r="FJU5"/>
      <c r="FJV5"/>
      <c r="FJW5"/>
      <c r="FJX5"/>
      <c r="FJY5"/>
      <c r="FJZ5"/>
      <c r="FKA5"/>
      <c r="FKB5"/>
      <c r="FKC5"/>
      <c r="FKD5"/>
      <c r="FKE5"/>
      <c r="FKF5"/>
      <c r="FKG5"/>
      <c r="FKH5"/>
      <c r="FKI5"/>
      <c r="FKJ5"/>
      <c r="FKK5"/>
      <c r="FKL5"/>
      <c r="FKM5"/>
      <c r="FKN5"/>
      <c r="FKO5"/>
      <c r="FKP5"/>
      <c r="FKQ5"/>
      <c r="FKR5"/>
      <c r="FKS5"/>
      <c r="FKT5"/>
      <c r="FKU5"/>
      <c r="FKV5"/>
      <c r="FKW5"/>
      <c r="FKX5"/>
      <c r="FKY5"/>
      <c r="FKZ5"/>
      <c r="FLA5"/>
      <c r="FLB5"/>
      <c r="FLC5"/>
      <c r="FLD5"/>
      <c r="FLE5"/>
      <c r="FLF5"/>
      <c r="FLG5"/>
      <c r="FLH5"/>
      <c r="FLI5"/>
      <c r="FLJ5"/>
      <c r="FLK5"/>
      <c r="FLL5"/>
      <c r="FLM5"/>
      <c r="FLN5"/>
      <c r="FLO5"/>
      <c r="FLP5"/>
      <c r="FLQ5"/>
      <c r="FLR5"/>
      <c r="FLS5"/>
      <c r="FLT5"/>
      <c r="FLU5"/>
      <c r="FLV5"/>
      <c r="FLW5"/>
      <c r="FLX5"/>
      <c r="FLY5"/>
      <c r="FLZ5"/>
      <c r="FMA5"/>
      <c r="FMB5"/>
      <c r="FMC5"/>
      <c r="FMD5"/>
      <c r="FME5"/>
      <c r="FMF5"/>
      <c r="FMG5"/>
      <c r="FMH5"/>
      <c r="FMI5"/>
      <c r="FMJ5"/>
      <c r="FMK5"/>
      <c r="FML5"/>
      <c r="FMM5"/>
      <c r="FMN5"/>
      <c r="FMO5"/>
      <c r="FMP5"/>
      <c r="FMQ5"/>
      <c r="FMR5"/>
      <c r="FMS5"/>
      <c r="FMT5"/>
      <c r="FMU5"/>
      <c r="FMV5"/>
      <c r="FMW5"/>
      <c r="FMX5"/>
      <c r="FMY5"/>
      <c r="FMZ5"/>
      <c r="FNA5"/>
      <c r="FNB5"/>
      <c r="FNC5"/>
      <c r="FND5"/>
      <c r="FNE5"/>
      <c r="FNF5"/>
      <c r="FNG5"/>
      <c r="FNH5"/>
      <c r="FNI5"/>
      <c r="FNJ5"/>
      <c r="FNK5"/>
      <c r="FNL5"/>
      <c r="FNM5"/>
      <c r="FNN5"/>
      <c r="FNO5"/>
      <c r="FNP5"/>
      <c r="FNQ5"/>
      <c r="FNR5"/>
      <c r="FNS5"/>
      <c r="FNT5"/>
      <c r="FNU5"/>
      <c r="FNV5"/>
      <c r="FNW5"/>
      <c r="FNX5"/>
      <c r="FNY5"/>
      <c r="FNZ5"/>
      <c r="FOA5"/>
      <c r="FOB5"/>
      <c r="FOC5"/>
      <c r="FOD5"/>
      <c r="FOE5"/>
      <c r="FOF5"/>
      <c r="FOG5"/>
      <c r="FOH5"/>
      <c r="FOI5"/>
      <c r="FOJ5"/>
      <c r="FOK5"/>
      <c r="FOL5"/>
      <c r="FOM5"/>
      <c r="FON5"/>
      <c r="FOO5"/>
      <c r="FOP5"/>
      <c r="FOQ5"/>
      <c r="FOR5"/>
      <c r="FOS5"/>
      <c r="FOT5"/>
      <c r="FOU5"/>
      <c r="FOV5"/>
      <c r="FOW5"/>
      <c r="FOX5"/>
      <c r="FOY5"/>
      <c r="FOZ5"/>
      <c r="FPA5"/>
      <c r="FPB5"/>
      <c r="FPC5"/>
      <c r="FPD5"/>
      <c r="FPE5"/>
      <c r="FPF5"/>
      <c r="FPG5"/>
      <c r="FPH5"/>
      <c r="FPI5"/>
      <c r="FPJ5"/>
      <c r="FPK5"/>
      <c r="FPL5"/>
      <c r="FPM5"/>
      <c r="FPN5"/>
      <c r="FPO5"/>
      <c r="FPP5"/>
      <c r="FPQ5"/>
      <c r="FPR5"/>
      <c r="FPS5"/>
      <c r="FPT5"/>
      <c r="FPU5"/>
      <c r="FPV5"/>
      <c r="FPW5"/>
      <c r="FPX5"/>
      <c r="FPY5"/>
      <c r="FPZ5"/>
      <c r="FQA5"/>
      <c r="FQB5"/>
      <c r="FQC5"/>
      <c r="FQD5"/>
      <c r="FQE5"/>
      <c r="FQF5"/>
      <c r="FQG5"/>
      <c r="FQH5"/>
      <c r="FQI5"/>
      <c r="FQJ5"/>
      <c r="FQK5"/>
      <c r="FQL5"/>
      <c r="FQM5"/>
      <c r="FQN5"/>
      <c r="FQO5"/>
      <c r="FQP5"/>
      <c r="FQQ5"/>
      <c r="FQR5"/>
      <c r="FQS5"/>
      <c r="FQT5"/>
      <c r="FQU5"/>
      <c r="FQV5"/>
      <c r="FQW5"/>
      <c r="FQX5"/>
      <c r="FQY5"/>
      <c r="FQZ5"/>
      <c r="FRA5"/>
      <c r="FRB5"/>
      <c r="FRC5"/>
      <c r="FRD5"/>
      <c r="FRE5"/>
      <c r="FRF5"/>
      <c r="FRG5"/>
      <c r="FRH5"/>
      <c r="FRI5"/>
      <c r="FRJ5"/>
      <c r="FRK5"/>
      <c r="FRL5"/>
      <c r="FRM5"/>
      <c r="FRN5"/>
      <c r="FRO5"/>
      <c r="FRP5"/>
      <c r="FRQ5"/>
      <c r="FRR5"/>
      <c r="FRS5"/>
      <c r="FRT5"/>
      <c r="FRU5"/>
      <c r="FRV5"/>
      <c r="FRW5"/>
      <c r="FRX5"/>
      <c r="FRY5"/>
      <c r="FRZ5"/>
      <c r="FSA5"/>
      <c r="FSB5"/>
      <c r="FSC5"/>
      <c r="FSD5"/>
      <c r="FSE5"/>
      <c r="FSF5"/>
      <c r="FSG5"/>
      <c r="FSH5"/>
      <c r="FSI5"/>
      <c r="FSJ5"/>
      <c r="FSK5"/>
      <c r="FSL5"/>
      <c r="FSM5"/>
      <c r="FSN5"/>
      <c r="FSO5"/>
      <c r="FSP5"/>
      <c r="FSQ5"/>
      <c r="FSR5"/>
      <c r="FSS5"/>
      <c r="FST5"/>
      <c r="FSU5"/>
      <c r="FSV5"/>
      <c r="FSW5"/>
      <c r="FSX5"/>
      <c r="FSY5"/>
      <c r="FSZ5"/>
      <c r="FTA5"/>
      <c r="FTB5"/>
      <c r="FTC5"/>
      <c r="FTD5"/>
      <c r="FTE5"/>
      <c r="FTF5"/>
      <c r="FTG5"/>
      <c r="FTH5"/>
      <c r="FTI5"/>
      <c r="FTJ5"/>
      <c r="FTK5"/>
      <c r="FTL5"/>
      <c r="FTM5"/>
      <c r="FTN5"/>
      <c r="FTO5"/>
      <c r="FTP5"/>
      <c r="FTQ5"/>
      <c r="FTR5"/>
      <c r="FTS5"/>
      <c r="FTT5"/>
      <c r="FTU5"/>
      <c r="FTV5"/>
      <c r="FTW5"/>
      <c r="FTX5"/>
      <c r="FTY5"/>
      <c r="FTZ5"/>
      <c r="FUA5"/>
      <c r="FUB5"/>
      <c r="FUC5"/>
      <c r="FUD5"/>
      <c r="FUE5"/>
      <c r="FUF5"/>
      <c r="FUG5"/>
      <c r="FUH5"/>
      <c r="FUI5"/>
      <c r="FUJ5"/>
      <c r="FUK5"/>
      <c r="FUL5"/>
      <c r="FUM5"/>
      <c r="FUN5"/>
      <c r="FUO5"/>
      <c r="FUP5"/>
      <c r="FUQ5"/>
      <c r="FUR5"/>
      <c r="FUS5"/>
      <c r="FUT5"/>
      <c r="FUU5"/>
      <c r="FUV5"/>
      <c r="FUW5"/>
      <c r="FUX5"/>
      <c r="FUY5"/>
      <c r="FUZ5"/>
      <c r="FVA5"/>
      <c r="FVB5"/>
      <c r="FVC5"/>
      <c r="FVD5"/>
      <c r="FVE5"/>
      <c r="FVF5"/>
      <c r="FVG5"/>
      <c r="FVH5"/>
      <c r="FVI5"/>
      <c r="FVJ5"/>
      <c r="FVK5"/>
      <c r="FVL5"/>
      <c r="FVM5"/>
      <c r="FVN5"/>
      <c r="FVO5"/>
      <c r="FVP5"/>
      <c r="FVQ5"/>
      <c r="FVR5"/>
      <c r="FVS5"/>
      <c r="FVT5"/>
      <c r="FVU5"/>
      <c r="FVV5"/>
      <c r="FVW5"/>
      <c r="FVX5"/>
      <c r="FVY5"/>
      <c r="FVZ5"/>
      <c r="FWA5"/>
      <c r="FWB5"/>
      <c r="FWC5"/>
      <c r="FWD5"/>
      <c r="FWE5"/>
      <c r="FWF5"/>
      <c r="FWG5"/>
      <c r="FWH5"/>
      <c r="FWI5"/>
      <c r="FWJ5"/>
      <c r="FWK5"/>
      <c r="FWL5"/>
      <c r="FWM5"/>
      <c r="FWN5"/>
      <c r="FWO5"/>
      <c r="FWP5"/>
      <c r="FWQ5"/>
      <c r="FWR5"/>
      <c r="FWS5"/>
      <c r="FWT5"/>
      <c r="FWU5"/>
      <c r="FWV5"/>
      <c r="FWW5"/>
      <c r="FWX5"/>
      <c r="FWY5"/>
      <c r="FWZ5"/>
      <c r="FXA5"/>
      <c r="FXB5"/>
      <c r="FXC5"/>
      <c r="FXD5"/>
      <c r="FXE5"/>
      <c r="FXF5"/>
      <c r="FXG5"/>
      <c r="FXH5"/>
      <c r="FXI5"/>
      <c r="FXJ5"/>
      <c r="FXK5"/>
      <c r="FXL5"/>
      <c r="FXM5"/>
      <c r="FXN5"/>
      <c r="FXO5"/>
      <c r="FXP5"/>
      <c r="FXQ5"/>
      <c r="FXR5"/>
      <c r="FXS5"/>
      <c r="FXT5"/>
      <c r="FXU5"/>
      <c r="FXV5"/>
      <c r="FXW5"/>
      <c r="FXX5"/>
      <c r="FXY5"/>
      <c r="FXZ5"/>
      <c r="FYA5"/>
      <c r="FYB5"/>
      <c r="FYC5"/>
      <c r="FYD5"/>
      <c r="FYE5"/>
      <c r="FYF5"/>
      <c r="FYG5"/>
      <c r="FYH5"/>
      <c r="FYI5"/>
      <c r="FYJ5"/>
      <c r="FYK5"/>
      <c r="FYL5"/>
      <c r="FYM5"/>
      <c r="FYN5"/>
      <c r="FYO5"/>
      <c r="FYP5"/>
      <c r="FYQ5"/>
      <c r="FYR5"/>
      <c r="FYS5"/>
      <c r="FYT5"/>
      <c r="FYU5"/>
      <c r="FYV5"/>
      <c r="FYW5"/>
      <c r="FYX5"/>
      <c r="FYY5"/>
      <c r="FYZ5"/>
      <c r="FZA5"/>
      <c r="FZB5"/>
      <c r="FZC5"/>
      <c r="FZD5"/>
      <c r="FZE5"/>
      <c r="FZF5"/>
      <c r="FZG5"/>
      <c r="FZH5"/>
      <c r="FZI5"/>
      <c r="FZJ5"/>
      <c r="FZK5"/>
      <c r="FZL5"/>
      <c r="FZM5"/>
      <c r="FZN5"/>
      <c r="FZO5"/>
      <c r="FZP5"/>
      <c r="FZQ5"/>
      <c r="FZR5"/>
      <c r="FZS5"/>
      <c r="FZT5"/>
      <c r="FZU5"/>
      <c r="FZV5"/>
      <c r="FZW5"/>
      <c r="FZX5"/>
      <c r="FZY5"/>
      <c r="FZZ5"/>
      <c r="GAA5"/>
      <c r="GAB5"/>
      <c r="GAC5"/>
      <c r="GAD5"/>
      <c r="GAE5"/>
      <c r="GAF5"/>
      <c r="GAG5"/>
      <c r="GAH5"/>
      <c r="GAI5"/>
      <c r="GAJ5"/>
      <c r="GAK5"/>
      <c r="GAL5"/>
      <c r="GAM5"/>
      <c r="GAN5"/>
      <c r="GAO5"/>
      <c r="GAP5"/>
      <c r="GAQ5"/>
      <c r="GAR5"/>
      <c r="GAS5"/>
      <c r="GAT5"/>
      <c r="GAU5"/>
      <c r="GAV5"/>
      <c r="GAW5"/>
      <c r="GAX5"/>
      <c r="GAY5"/>
      <c r="GAZ5"/>
      <c r="GBA5"/>
      <c r="GBB5"/>
      <c r="GBC5"/>
      <c r="GBD5"/>
      <c r="GBE5"/>
      <c r="GBF5"/>
      <c r="GBG5"/>
      <c r="GBH5"/>
      <c r="GBI5"/>
      <c r="GBJ5"/>
      <c r="GBK5"/>
      <c r="GBL5"/>
      <c r="GBM5"/>
      <c r="GBN5"/>
      <c r="GBO5"/>
      <c r="GBP5"/>
      <c r="GBQ5"/>
      <c r="GBR5"/>
      <c r="GBS5"/>
      <c r="GBT5"/>
      <c r="GBU5"/>
      <c r="GBV5"/>
      <c r="GBW5"/>
      <c r="GBX5"/>
      <c r="GBY5"/>
      <c r="GBZ5"/>
      <c r="GCA5"/>
      <c r="GCB5"/>
      <c r="GCC5"/>
      <c r="GCD5"/>
      <c r="GCE5"/>
      <c r="GCF5"/>
      <c r="GCG5"/>
      <c r="GCH5"/>
      <c r="GCI5"/>
      <c r="GCJ5"/>
      <c r="GCK5"/>
      <c r="GCL5"/>
      <c r="GCM5"/>
      <c r="GCN5"/>
      <c r="GCO5"/>
      <c r="GCP5"/>
      <c r="GCQ5"/>
      <c r="GCR5"/>
      <c r="GCS5"/>
      <c r="GCT5"/>
      <c r="GCU5"/>
      <c r="GCV5"/>
      <c r="GCW5"/>
      <c r="GCX5"/>
      <c r="GCY5"/>
      <c r="GCZ5"/>
      <c r="GDA5"/>
      <c r="GDB5"/>
      <c r="GDC5"/>
      <c r="GDD5"/>
      <c r="GDE5"/>
      <c r="GDF5"/>
      <c r="GDG5"/>
      <c r="GDH5"/>
      <c r="GDI5"/>
      <c r="GDJ5"/>
      <c r="GDK5"/>
      <c r="GDL5"/>
      <c r="GDM5"/>
      <c r="GDN5"/>
      <c r="GDO5"/>
      <c r="GDP5"/>
      <c r="GDQ5"/>
      <c r="GDR5"/>
      <c r="GDS5"/>
      <c r="GDT5"/>
      <c r="GDU5"/>
      <c r="GDV5"/>
      <c r="GDW5"/>
      <c r="GDX5"/>
      <c r="GDY5"/>
      <c r="GDZ5"/>
      <c r="GEA5"/>
      <c r="GEB5"/>
      <c r="GEC5"/>
      <c r="GED5"/>
      <c r="GEE5"/>
      <c r="GEF5"/>
      <c r="GEG5"/>
      <c r="GEH5"/>
      <c r="GEI5"/>
      <c r="GEJ5"/>
      <c r="GEK5"/>
      <c r="GEL5"/>
      <c r="GEM5"/>
      <c r="GEN5"/>
      <c r="GEO5"/>
      <c r="GEP5"/>
      <c r="GEQ5"/>
      <c r="GER5"/>
      <c r="GES5"/>
      <c r="GET5"/>
      <c r="GEU5"/>
      <c r="GEV5"/>
      <c r="GEW5"/>
      <c r="GEX5"/>
      <c r="GEY5"/>
      <c r="GEZ5"/>
      <c r="GFA5"/>
      <c r="GFB5"/>
      <c r="GFC5"/>
      <c r="GFD5"/>
      <c r="GFE5"/>
      <c r="GFF5"/>
      <c r="GFG5"/>
      <c r="GFH5"/>
      <c r="GFI5"/>
      <c r="GFJ5"/>
      <c r="GFK5"/>
      <c r="GFL5"/>
      <c r="GFM5"/>
      <c r="GFN5"/>
      <c r="GFO5"/>
      <c r="GFP5"/>
      <c r="GFQ5"/>
      <c r="GFR5"/>
      <c r="GFS5"/>
      <c r="GFT5"/>
      <c r="GFU5"/>
      <c r="GFV5"/>
      <c r="GFW5"/>
      <c r="GFX5"/>
      <c r="GFY5"/>
      <c r="GFZ5"/>
      <c r="GGA5"/>
      <c r="GGB5"/>
      <c r="GGC5"/>
      <c r="GGD5"/>
      <c r="GGE5"/>
      <c r="GGF5"/>
      <c r="GGG5"/>
      <c r="GGH5"/>
      <c r="GGI5"/>
      <c r="GGJ5"/>
      <c r="GGK5"/>
      <c r="GGL5"/>
      <c r="GGM5"/>
      <c r="GGN5"/>
      <c r="GGO5"/>
      <c r="GGP5"/>
      <c r="GGQ5"/>
      <c r="GGR5"/>
      <c r="GGS5"/>
      <c r="GGT5"/>
      <c r="GGU5"/>
      <c r="GGV5"/>
      <c r="GGW5"/>
      <c r="GGX5"/>
      <c r="GGY5"/>
      <c r="GGZ5"/>
      <c r="GHA5"/>
      <c r="GHB5"/>
      <c r="GHC5"/>
      <c r="GHD5"/>
      <c r="GHE5"/>
      <c r="GHF5"/>
      <c r="GHG5"/>
      <c r="GHH5"/>
      <c r="GHI5"/>
      <c r="GHJ5"/>
      <c r="GHK5"/>
      <c r="GHL5"/>
      <c r="GHM5"/>
      <c r="GHN5"/>
      <c r="GHO5"/>
      <c r="GHP5"/>
      <c r="GHQ5"/>
      <c r="GHR5"/>
      <c r="GHS5"/>
      <c r="GHT5"/>
      <c r="GHU5"/>
      <c r="GHV5"/>
      <c r="GHW5"/>
      <c r="GHX5"/>
      <c r="GHY5"/>
      <c r="GHZ5"/>
      <c r="GIA5"/>
      <c r="GIB5"/>
      <c r="GIC5"/>
      <c r="GID5"/>
      <c r="GIE5"/>
      <c r="GIF5"/>
      <c r="GIG5"/>
      <c r="GIH5"/>
      <c r="GII5"/>
      <c r="GIJ5"/>
      <c r="GIK5"/>
      <c r="GIL5"/>
      <c r="GIM5"/>
      <c r="GIN5"/>
      <c r="GIO5"/>
      <c r="GIP5"/>
      <c r="GIQ5"/>
      <c r="GIR5"/>
      <c r="GIS5"/>
      <c r="GIT5"/>
      <c r="GIU5"/>
      <c r="GIV5"/>
      <c r="GIW5"/>
      <c r="GIX5"/>
      <c r="GIY5"/>
      <c r="GIZ5"/>
      <c r="GJA5"/>
      <c r="GJB5"/>
      <c r="GJC5"/>
      <c r="GJD5"/>
      <c r="GJE5"/>
      <c r="GJF5"/>
      <c r="GJG5"/>
      <c r="GJH5"/>
      <c r="GJI5"/>
      <c r="GJJ5"/>
      <c r="GJK5"/>
      <c r="GJL5"/>
      <c r="GJM5"/>
      <c r="GJN5"/>
      <c r="GJO5"/>
      <c r="GJP5"/>
      <c r="GJQ5"/>
      <c r="GJR5"/>
      <c r="GJS5"/>
      <c r="GJT5"/>
      <c r="GJU5"/>
      <c r="GJV5"/>
      <c r="GJW5"/>
      <c r="GJX5"/>
      <c r="GJY5"/>
      <c r="GJZ5"/>
      <c r="GKA5"/>
      <c r="GKB5"/>
      <c r="GKC5"/>
      <c r="GKD5"/>
      <c r="GKE5"/>
      <c r="GKF5"/>
      <c r="GKG5"/>
      <c r="GKH5"/>
      <c r="GKI5"/>
      <c r="GKJ5"/>
      <c r="GKK5"/>
      <c r="GKL5"/>
      <c r="GKM5"/>
      <c r="GKN5"/>
      <c r="GKO5"/>
      <c r="GKP5"/>
      <c r="GKQ5"/>
      <c r="GKR5"/>
      <c r="GKS5"/>
      <c r="GKT5"/>
      <c r="GKU5"/>
      <c r="GKV5"/>
      <c r="GKW5"/>
      <c r="GKX5"/>
      <c r="GKY5"/>
      <c r="GKZ5"/>
      <c r="GLA5"/>
      <c r="GLB5"/>
      <c r="GLC5"/>
      <c r="GLD5"/>
      <c r="GLE5"/>
      <c r="GLF5"/>
      <c r="GLG5"/>
      <c r="GLH5"/>
      <c r="GLI5"/>
      <c r="GLJ5"/>
      <c r="GLK5"/>
      <c r="GLL5"/>
      <c r="GLM5"/>
      <c r="GLN5"/>
      <c r="GLO5"/>
      <c r="GLP5"/>
      <c r="GLQ5"/>
      <c r="GLR5"/>
      <c r="GLS5"/>
      <c r="GLT5"/>
      <c r="GLU5"/>
      <c r="GLV5"/>
      <c r="GLW5"/>
      <c r="GLX5"/>
      <c r="GLY5"/>
      <c r="GLZ5"/>
      <c r="GMA5"/>
      <c r="GMB5"/>
      <c r="GMC5"/>
      <c r="GMD5"/>
      <c r="GME5"/>
      <c r="GMF5"/>
      <c r="GMG5"/>
      <c r="GMH5"/>
      <c r="GMI5"/>
      <c r="GMJ5"/>
      <c r="GMK5"/>
      <c r="GML5"/>
      <c r="GMM5"/>
      <c r="GMN5"/>
      <c r="GMO5"/>
      <c r="GMP5"/>
      <c r="GMQ5"/>
      <c r="GMR5"/>
      <c r="GMS5"/>
      <c r="GMT5"/>
      <c r="GMU5"/>
      <c r="GMV5"/>
      <c r="GMW5"/>
      <c r="GMX5"/>
      <c r="GMY5"/>
      <c r="GMZ5"/>
      <c r="GNA5"/>
      <c r="GNB5"/>
      <c r="GNC5"/>
      <c r="GND5"/>
      <c r="GNE5"/>
      <c r="GNF5"/>
      <c r="GNG5"/>
      <c r="GNH5"/>
      <c r="GNI5"/>
      <c r="GNJ5"/>
      <c r="GNK5"/>
      <c r="GNL5"/>
      <c r="GNM5"/>
      <c r="GNN5"/>
      <c r="GNO5"/>
      <c r="GNP5"/>
      <c r="GNQ5"/>
      <c r="GNR5"/>
      <c r="GNS5"/>
      <c r="GNT5"/>
      <c r="GNU5"/>
      <c r="GNV5"/>
      <c r="GNW5"/>
      <c r="GNX5"/>
      <c r="GNY5"/>
      <c r="GNZ5"/>
      <c r="GOA5"/>
      <c r="GOB5"/>
      <c r="GOC5"/>
      <c r="GOD5"/>
      <c r="GOE5"/>
      <c r="GOF5"/>
      <c r="GOG5"/>
      <c r="GOH5"/>
      <c r="GOI5"/>
      <c r="GOJ5"/>
      <c r="GOK5"/>
      <c r="GOL5"/>
      <c r="GOM5"/>
      <c r="GON5"/>
      <c r="GOO5"/>
      <c r="GOP5"/>
      <c r="GOQ5"/>
      <c r="GOR5"/>
      <c r="GOS5"/>
      <c r="GOT5"/>
      <c r="GOU5"/>
      <c r="GOV5"/>
      <c r="GOW5"/>
      <c r="GOX5"/>
      <c r="GOY5"/>
      <c r="GOZ5"/>
      <c r="GPA5"/>
      <c r="GPB5"/>
      <c r="GPC5"/>
      <c r="GPD5"/>
      <c r="GPE5"/>
      <c r="GPF5"/>
      <c r="GPG5"/>
      <c r="GPH5"/>
      <c r="GPI5"/>
      <c r="GPJ5"/>
      <c r="GPK5"/>
      <c r="GPL5"/>
      <c r="GPM5"/>
      <c r="GPN5"/>
      <c r="GPO5"/>
      <c r="GPP5"/>
      <c r="GPQ5"/>
      <c r="GPR5"/>
      <c r="GPS5"/>
      <c r="GPT5"/>
      <c r="GPU5"/>
      <c r="GPV5"/>
      <c r="GPW5"/>
      <c r="GPX5"/>
      <c r="GPY5"/>
      <c r="GPZ5"/>
      <c r="GQA5"/>
      <c r="GQB5"/>
      <c r="GQC5"/>
      <c r="GQD5"/>
      <c r="GQE5"/>
      <c r="GQF5"/>
      <c r="GQG5"/>
      <c r="GQH5"/>
      <c r="GQI5"/>
      <c r="GQJ5"/>
      <c r="GQK5"/>
      <c r="GQL5"/>
      <c r="GQM5"/>
      <c r="GQN5"/>
      <c r="GQO5"/>
      <c r="GQP5"/>
      <c r="GQQ5"/>
      <c r="GQR5"/>
      <c r="GQS5"/>
      <c r="GQT5"/>
      <c r="GQU5"/>
      <c r="GQV5"/>
      <c r="GQW5"/>
      <c r="GQX5"/>
      <c r="GQY5"/>
      <c r="GQZ5"/>
      <c r="GRA5"/>
      <c r="GRB5"/>
      <c r="GRC5"/>
      <c r="GRD5"/>
      <c r="GRE5"/>
      <c r="GRF5"/>
      <c r="GRG5"/>
      <c r="GRH5"/>
      <c r="GRI5"/>
      <c r="GRJ5"/>
      <c r="GRK5"/>
      <c r="GRL5"/>
      <c r="GRM5"/>
      <c r="GRN5"/>
      <c r="GRO5"/>
      <c r="GRP5"/>
      <c r="GRQ5"/>
      <c r="GRR5"/>
      <c r="GRS5"/>
      <c r="GRT5"/>
      <c r="GRU5"/>
      <c r="GRV5"/>
      <c r="GRW5"/>
      <c r="GRX5"/>
      <c r="GRY5"/>
      <c r="GRZ5"/>
      <c r="GSA5"/>
      <c r="GSB5"/>
      <c r="GSC5"/>
      <c r="GSD5"/>
      <c r="GSE5"/>
      <c r="GSF5"/>
      <c r="GSG5"/>
      <c r="GSH5"/>
      <c r="GSI5"/>
      <c r="GSJ5"/>
      <c r="GSK5"/>
      <c r="GSL5"/>
      <c r="GSM5"/>
      <c r="GSN5"/>
      <c r="GSO5"/>
      <c r="GSP5"/>
      <c r="GSQ5"/>
      <c r="GSR5"/>
      <c r="GSS5"/>
      <c r="GST5"/>
      <c r="GSU5"/>
      <c r="GSV5"/>
      <c r="GSW5"/>
      <c r="GSX5"/>
      <c r="GSY5"/>
      <c r="GSZ5"/>
      <c r="GTA5"/>
      <c r="GTB5"/>
      <c r="GTC5"/>
      <c r="GTD5"/>
      <c r="GTE5"/>
      <c r="GTF5"/>
      <c r="GTG5"/>
      <c r="GTH5"/>
      <c r="GTI5"/>
      <c r="GTJ5"/>
      <c r="GTK5"/>
      <c r="GTL5"/>
      <c r="GTM5"/>
      <c r="GTN5"/>
      <c r="GTO5"/>
      <c r="GTP5"/>
      <c r="GTQ5"/>
      <c r="GTR5"/>
      <c r="GTS5"/>
      <c r="GTT5"/>
      <c r="GTU5"/>
      <c r="GTV5"/>
      <c r="GTW5"/>
      <c r="GTX5"/>
      <c r="GTY5"/>
      <c r="GTZ5"/>
      <c r="GUA5"/>
      <c r="GUB5"/>
      <c r="GUC5"/>
      <c r="GUD5"/>
      <c r="GUE5"/>
      <c r="GUF5"/>
      <c r="GUG5"/>
      <c r="GUH5"/>
      <c r="GUI5"/>
      <c r="GUJ5"/>
      <c r="GUK5"/>
      <c r="GUL5"/>
      <c r="GUM5"/>
      <c r="GUN5"/>
      <c r="GUO5"/>
      <c r="GUP5"/>
      <c r="GUQ5"/>
      <c r="GUR5"/>
      <c r="GUS5"/>
      <c r="GUT5"/>
      <c r="GUU5"/>
      <c r="GUV5"/>
      <c r="GUW5"/>
      <c r="GUX5"/>
      <c r="GUY5"/>
      <c r="GUZ5"/>
      <c r="GVA5"/>
      <c r="GVB5"/>
      <c r="GVC5"/>
      <c r="GVD5"/>
      <c r="GVE5"/>
      <c r="GVF5"/>
      <c r="GVG5"/>
      <c r="GVH5"/>
      <c r="GVI5"/>
      <c r="GVJ5"/>
      <c r="GVK5"/>
      <c r="GVL5"/>
      <c r="GVM5"/>
      <c r="GVN5"/>
      <c r="GVO5"/>
      <c r="GVP5"/>
      <c r="GVQ5"/>
      <c r="GVR5"/>
      <c r="GVS5"/>
      <c r="GVT5"/>
      <c r="GVU5"/>
      <c r="GVV5"/>
      <c r="GVW5"/>
      <c r="GVX5"/>
      <c r="GVY5"/>
      <c r="GVZ5"/>
      <c r="GWA5"/>
      <c r="GWB5"/>
      <c r="GWC5"/>
      <c r="GWD5"/>
      <c r="GWE5"/>
      <c r="GWF5"/>
      <c r="GWG5"/>
      <c r="GWH5"/>
      <c r="GWI5"/>
      <c r="GWJ5"/>
      <c r="GWK5"/>
      <c r="GWL5"/>
      <c r="GWM5"/>
      <c r="GWN5"/>
      <c r="GWO5"/>
      <c r="GWP5"/>
      <c r="GWQ5"/>
      <c r="GWR5"/>
      <c r="GWS5"/>
      <c r="GWT5"/>
      <c r="GWU5"/>
      <c r="GWV5"/>
      <c r="GWW5"/>
      <c r="GWX5"/>
      <c r="GWY5"/>
      <c r="GWZ5"/>
      <c r="GXA5"/>
      <c r="GXB5"/>
      <c r="GXC5"/>
      <c r="GXD5"/>
      <c r="GXE5"/>
      <c r="GXF5"/>
      <c r="GXG5"/>
      <c r="GXH5"/>
      <c r="GXI5"/>
      <c r="GXJ5"/>
      <c r="GXK5"/>
      <c r="GXL5"/>
      <c r="GXM5"/>
      <c r="GXN5"/>
      <c r="GXO5"/>
      <c r="GXP5"/>
      <c r="GXQ5"/>
      <c r="GXR5"/>
      <c r="GXS5"/>
      <c r="GXT5"/>
      <c r="GXU5"/>
      <c r="GXV5"/>
      <c r="GXW5"/>
      <c r="GXX5"/>
      <c r="GXY5"/>
      <c r="GXZ5"/>
      <c r="GYA5"/>
      <c r="GYB5"/>
      <c r="GYC5"/>
      <c r="GYD5"/>
      <c r="GYE5"/>
      <c r="GYF5"/>
      <c r="GYG5"/>
      <c r="GYH5"/>
      <c r="GYI5"/>
      <c r="GYJ5"/>
      <c r="GYK5"/>
      <c r="GYL5"/>
      <c r="GYM5"/>
      <c r="GYN5"/>
      <c r="GYO5"/>
      <c r="GYP5"/>
      <c r="GYQ5"/>
      <c r="GYR5"/>
      <c r="GYS5"/>
      <c r="GYT5"/>
      <c r="GYU5"/>
      <c r="GYV5"/>
      <c r="GYW5"/>
      <c r="GYX5"/>
      <c r="GYY5"/>
      <c r="GYZ5"/>
      <c r="GZA5"/>
      <c r="GZB5"/>
      <c r="GZC5"/>
      <c r="GZD5"/>
      <c r="GZE5"/>
      <c r="GZF5"/>
      <c r="GZG5"/>
      <c r="GZH5"/>
      <c r="GZI5"/>
      <c r="GZJ5"/>
      <c r="GZK5"/>
      <c r="GZL5"/>
      <c r="GZM5"/>
      <c r="GZN5"/>
      <c r="GZO5"/>
      <c r="GZP5"/>
      <c r="GZQ5"/>
      <c r="GZR5"/>
      <c r="GZS5"/>
      <c r="GZT5"/>
      <c r="GZU5"/>
      <c r="GZV5"/>
      <c r="GZW5"/>
      <c r="GZX5"/>
      <c r="GZY5"/>
      <c r="GZZ5"/>
      <c r="HAA5"/>
      <c r="HAB5"/>
      <c r="HAC5"/>
      <c r="HAD5"/>
      <c r="HAE5"/>
      <c r="HAF5"/>
      <c r="HAG5"/>
      <c r="HAH5"/>
      <c r="HAI5"/>
      <c r="HAJ5"/>
      <c r="HAK5"/>
      <c r="HAL5"/>
      <c r="HAM5"/>
      <c r="HAN5"/>
      <c r="HAO5"/>
      <c r="HAP5"/>
      <c r="HAQ5"/>
      <c r="HAR5"/>
      <c r="HAS5"/>
      <c r="HAT5"/>
      <c r="HAU5"/>
      <c r="HAV5"/>
      <c r="HAW5"/>
      <c r="HAX5"/>
      <c r="HAY5"/>
      <c r="HAZ5"/>
      <c r="HBA5"/>
      <c r="HBB5"/>
      <c r="HBC5"/>
      <c r="HBD5"/>
      <c r="HBE5"/>
      <c r="HBF5"/>
      <c r="HBG5"/>
      <c r="HBH5"/>
      <c r="HBI5"/>
      <c r="HBJ5"/>
      <c r="HBK5"/>
      <c r="HBL5"/>
      <c r="HBM5"/>
      <c r="HBN5"/>
      <c r="HBO5"/>
      <c r="HBP5"/>
      <c r="HBQ5"/>
      <c r="HBR5"/>
      <c r="HBS5"/>
      <c r="HBT5"/>
      <c r="HBU5"/>
      <c r="HBV5"/>
      <c r="HBW5"/>
      <c r="HBX5"/>
      <c r="HBY5"/>
      <c r="HBZ5"/>
      <c r="HCA5"/>
      <c r="HCB5"/>
      <c r="HCC5"/>
      <c r="HCD5"/>
      <c r="HCE5"/>
      <c r="HCF5"/>
      <c r="HCG5"/>
      <c r="HCH5"/>
      <c r="HCI5"/>
      <c r="HCJ5"/>
      <c r="HCK5"/>
      <c r="HCL5"/>
      <c r="HCM5"/>
      <c r="HCN5"/>
      <c r="HCO5"/>
      <c r="HCP5"/>
      <c r="HCQ5"/>
      <c r="HCR5"/>
      <c r="HCS5"/>
      <c r="HCT5"/>
      <c r="HCU5"/>
      <c r="HCV5"/>
      <c r="HCW5"/>
      <c r="HCX5"/>
      <c r="HCY5"/>
      <c r="HCZ5"/>
      <c r="HDA5"/>
      <c r="HDB5"/>
      <c r="HDC5"/>
      <c r="HDD5"/>
      <c r="HDE5"/>
      <c r="HDF5"/>
      <c r="HDG5"/>
      <c r="HDH5"/>
      <c r="HDI5"/>
      <c r="HDJ5"/>
      <c r="HDK5"/>
      <c r="HDL5"/>
      <c r="HDM5"/>
      <c r="HDN5"/>
      <c r="HDO5"/>
      <c r="HDP5"/>
      <c r="HDQ5"/>
      <c r="HDR5"/>
      <c r="HDS5"/>
      <c r="HDT5"/>
      <c r="HDU5"/>
      <c r="HDV5"/>
      <c r="HDW5"/>
      <c r="HDX5"/>
      <c r="HDY5"/>
      <c r="HDZ5"/>
      <c r="HEA5"/>
      <c r="HEB5"/>
      <c r="HEC5"/>
      <c r="HED5"/>
      <c r="HEE5"/>
      <c r="HEF5"/>
      <c r="HEG5"/>
      <c r="HEH5"/>
      <c r="HEI5"/>
      <c r="HEJ5"/>
      <c r="HEK5"/>
      <c r="HEL5"/>
      <c r="HEM5"/>
      <c r="HEN5"/>
      <c r="HEO5"/>
      <c r="HEP5"/>
      <c r="HEQ5"/>
      <c r="HER5"/>
      <c r="HES5"/>
      <c r="HET5"/>
      <c r="HEU5"/>
      <c r="HEV5"/>
      <c r="HEW5"/>
      <c r="HEX5"/>
      <c r="HEY5"/>
      <c r="HEZ5"/>
      <c r="HFA5"/>
      <c r="HFB5"/>
      <c r="HFC5"/>
      <c r="HFD5"/>
      <c r="HFE5"/>
      <c r="HFF5"/>
      <c r="HFG5"/>
      <c r="HFH5"/>
      <c r="HFI5"/>
      <c r="HFJ5"/>
      <c r="HFK5"/>
      <c r="HFL5"/>
      <c r="HFM5"/>
      <c r="HFN5"/>
      <c r="HFO5"/>
      <c r="HFP5"/>
      <c r="HFQ5"/>
      <c r="HFR5"/>
      <c r="HFS5"/>
      <c r="HFT5"/>
      <c r="HFU5"/>
      <c r="HFV5"/>
      <c r="HFW5"/>
      <c r="HFX5"/>
      <c r="HFY5"/>
      <c r="HFZ5"/>
      <c r="HGA5"/>
      <c r="HGB5"/>
      <c r="HGC5"/>
      <c r="HGD5"/>
      <c r="HGE5"/>
      <c r="HGF5"/>
      <c r="HGG5"/>
      <c r="HGH5"/>
      <c r="HGI5"/>
    </row>
    <row r="6" spans="1:5599" x14ac:dyDescent="0.25">
      <c r="A6" s="230" t="s">
        <v>1219</v>
      </c>
      <c r="B6" s="231">
        <v>84945.97</v>
      </c>
      <c r="C6" s="232">
        <v>7078.8308333333334</v>
      </c>
      <c r="D6" s="232">
        <v>7078.8308333333334</v>
      </c>
      <c r="E6" s="232">
        <v>7078.8308333333334</v>
      </c>
      <c r="F6" s="232">
        <v>7078.8308333333334</v>
      </c>
      <c r="G6" s="232">
        <v>7078.8308333333334</v>
      </c>
      <c r="H6" s="232">
        <v>7078.8308333333334</v>
      </c>
      <c r="I6" s="232">
        <v>7078.8308333333334</v>
      </c>
      <c r="J6" s="232">
        <v>7078.8308333333334</v>
      </c>
      <c r="K6" s="232">
        <v>7078.8308333333334</v>
      </c>
      <c r="L6" s="232">
        <v>7078.8308333333334</v>
      </c>
      <c r="M6" s="232">
        <v>7078.8308333333334</v>
      </c>
      <c r="N6" s="233">
        <v>7078.8308333333334</v>
      </c>
      <c r="O6" s="223"/>
    </row>
    <row r="7" spans="1:5599" ht="22.5" x14ac:dyDescent="0.25">
      <c r="A7" s="234" t="s">
        <v>1220</v>
      </c>
      <c r="B7" s="235">
        <v>958.18</v>
      </c>
      <c r="C7" s="232">
        <v>79.848333333333329</v>
      </c>
      <c r="D7" s="232">
        <v>79.848333333333329</v>
      </c>
      <c r="E7" s="232">
        <v>79.848333333333329</v>
      </c>
      <c r="F7" s="232">
        <v>79.848333333333329</v>
      </c>
      <c r="G7" s="232">
        <v>79.848333333333329</v>
      </c>
      <c r="H7" s="232">
        <v>79.848333333333329</v>
      </c>
      <c r="I7" s="232">
        <v>79.848333333333329</v>
      </c>
      <c r="J7" s="232">
        <v>79.848333333333329</v>
      </c>
      <c r="K7" s="232">
        <v>79.848333333333329</v>
      </c>
      <c r="L7" s="232">
        <v>79.848333333333329</v>
      </c>
      <c r="M7" s="232">
        <v>79.848333333333329</v>
      </c>
      <c r="N7" s="233">
        <v>79.848333333333329</v>
      </c>
      <c r="O7" s="223"/>
    </row>
    <row r="8" spans="1:5599" x14ac:dyDescent="0.25">
      <c r="A8" s="234" t="s">
        <v>920</v>
      </c>
      <c r="B8" s="235">
        <v>0</v>
      </c>
      <c r="C8" s="232">
        <v>0</v>
      </c>
      <c r="D8" s="232">
        <v>0</v>
      </c>
      <c r="E8" s="232">
        <v>0</v>
      </c>
      <c r="F8" s="232">
        <v>0</v>
      </c>
      <c r="G8" s="232">
        <v>0</v>
      </c>
      <c r="H8" s="232">
        <v>0</v>
      </c>
      <c r="I8" s="232">
        <v>0</v>
      </c>
      <c r="J8" s="232">
        <v>0</v>
      </c>
      <c r="K8" s="232">
        <v>0</v>
      </c>
      <c r="L8" s="232">
        <v>0</v>
      </c>
      <c r="M8" s="232">
        <v>0</v>
      </c>
      <c r="N8" s="233">
        <v>0</v>
      </c>
      <c r="O8" s="223"/>
    </row>
    <row r="9" spans="1:5599" ht="22.5" x14ac:dyDescent="0.25">
      <c r="A9" s="234" t="s">
        <v>921</v>
      </c>
      <c r="B9" s="235">
        <v>0</v>
      </c>
      <c r="C9" s="232">
        <v>0</v>
      </c>
      <c r="D9" s="232">
        <v>0</v>
      </c>
      <c r="E9" s="232">
        <v>0</v>
      </c>
      <c r="F9" s="232">
        <v>0</v>
      </c>
      <c r="G9" s="232">
        <v>0</v>
      </c>
      <c r="H9" s="232">
        <v>0</v>
      </c>
      <c r="I9" s="232">
        <v>0</v>
      </c>
      <c r="J9" s="232">
        <v>0</v>
      </c>
      <c r="K9" s="232">
        <v>0</v>
      </c>
      <c r="L9" s="232">
        <v>0</v>
      </c>
      <c r="M9" s="232">
        <v>0</v>
      </c>
      <c r="N9" s="233">
        <v>0</v>
      </c>
      <c r="O9" s="223"/>
    </row>
    <row r="10" spans="1:5599" x14ac:dyDescent="0.25">
      <c r="A10" s="234" t="s">
        <v>922</v>
      </c>
      <c r="B10" s="235">
        <v>0</v>
      </c>
      <c r="C10" s="232">
        <v>0</v>
      </c>
      <c r="D10" s="232">
        <v>0</v>
      </c>
      <c r="E10" s="232">
        <v>0</v>
      </c>
      <c r="F10" s="232">
        <v>0</v>
      </c>
      <c r="G10" s="232">
        <v>0</v>
      </c>
      <c r="H10" s="232">
        <v>0</v>
      </c>
      <c r="I10" s="232">
        <v>0</v>
      </c>
      <c r="J10" s="232">
        <v>0</v>
      </c>
      <c r="K10" s="232">
        <v>0</v>
      </c>
      <c r="L10" s="232">
        <v>0</v>
      </c>
      <c r="M10" s="232">
        <v>0</v>
      </c>
      <c r="N10" s="233">
        <v>0</v>
      </c>
      <c r="O10" s="223"/>
    </row>
    <row r="11" spans="1:5599" x14ac:dyDescent="0.25">
      <c r="A11" s="234" t="s">
        <v>1094</v>
      </c>
      <c r="B11" s="235">
        <v>15736.53</v>
      </c>
      <c r="C11" s="232">
        <v>1311.3775000000001</v>
      </c>
      <c r="D11" s="232">
        <v>1311.3775000000001</v>
      </c>
      <c r="E11" s="232">
        <v>1311.3775000000001</v>
      </c>
      <c r="F11" s="232">
        <v>1311.3775000000001</v>
      </c>
      <c r="G11" s="232">
        <v>1311.3775000000001</v>
      </c>
      <c r="H11" s="232">
        <v>1311.3775000000001</v>
      </c>
      <c r="I11" s="232">
        <v>1311.3775000000001</v>
      </c>
      <c r="J11" s="232">
        <v>1311.3775000000001</v>
      </c>
      <c r="K11" s="232">
        <v>1311.3775000000001</v>
      </c>
      <c r="L11" s="232">
        <v>1311.3775000000001</v>
      </c>
      <c r="M11" s="232">
        <v>1311.3775000000001</v>
      </c>
      <c r="N11" s="233">
        <v>1311.3775000000001</v>
      </c>
      <c r="O11" s="223"/>
    </row>
    <row r="12" spans="1:5599" x14ac:dyDescent="0.25">
      <c r="A12" s="234" t="s">
        <v>930</v>
      </c>
      <c r="B12" s="235">
        <v>88397</v>
      </c>
      <c r="C12" s="232">
        <v>7366.416666666667</v>
      </c>
      <c r="D12" s="232">
        <v>7366.416666666667</v>
      </c>
      <c r="E12" s="232">
        <v>7366.416666666667</v>
      </c>
      <c r="F12" s="232">
        <v>7366.416666666667</v>
      </c>
      <c r="G12" s="232">
        <v>7366.416666666667</v>
      </c>
      <c r="H12" s="232">
        <v>7366.416666666667</v>
      </c>
      <c r="I12" s="232">
        <v>7366.416666666667</v>
      </c>
      <c r="J12" s="232">
        <v>7366.416666666667</v>
      </c>
      <c r="K12" s="232">
        <v>7366.416666666667</v>
      </c>
      <c r="L12" s="232">
        <v>7366.416666666667</v>
      </c>
      <c r="M12" s="232">
        <v>7366.416666666667</v>
      </c>
      <c r="N12" s="233">
        <v>7366.416666666667</v>
      </c>
      <c r="O12" s="223"/>
    </row>
    <row r="13" spans="1:5599" ht="57" thickBot="1" x14ac:dyDescent="0.3">
      <c r="A13" s="236" t="s">
        <v>944</v>
      </c>
      <c r="B13" s="237">
        <v>2216.5899999999997</v>
      </c>
      <c r="C13" s="244">
        <v>184.71583333333331</v>
      </c>
      <c r="D13" s="244">
        <v>184.71583333333331</v>
      </c>
      <c r="E13" s="244">
        <v>184.71583333333331</v>
      </c>
      <c r="F13" s="244">
        <v>184.71583333333331</v>
      </c>
      <c r="G13" s="244">
        <v>184.71583333333331</v>
      </c>
      <c r="H13" s="244">
        <v>184.71583333333331</v>
      </c>
      <c r="I13" s="244">
        <v>184.71583333333331</v>
      </c>
      <c r="J13" s="244">
        <v>184.71583333333331</v>
      </c>
      <c r="K13" s="244">
        <v>184.71583333333331</v>
      </c>
      <c r="L13" s="244">
        <v>184.71583333333331</v>
      </c>
      <c r="M13" s="244">
        <v>184.71583333333331</v>
      </c>
      <c r="N13" s="245">
        <v>184.71583333333331</v>
      </c>
      <c r="O13" s="223"/>
    </row>
    <row r="14" spans="1:5599" ht="23.25" thickBot="1" x14ac:dyDescent="0.3">
      <c r="A14" s="224" t="s">
        <v>1221</v>
      </c>
      <c r="B14" s="225">
        <v>0</v>
      </c>
      <c r="C14" s="247">
        <v>0</v>
      </c>
      <c r="D14" s="250">
        <v>0</v>
      </c>
      <c r="E14" s="250">
        <v>0</v>
      </c>
      <c r="F14" s="250">
        <v>0</v>
      </c>
      <c r="G14" s="250">
        <v>0</v>
      </c>
      <c r="H14" s="250">
        <v>0</v>
      </c>
      <c r="I14" s="250">
        <v>0</v>
      </c>
      <c r="J14" s="250">
        <v>0</v>
      </c>
      <c r="K14" s="250">
        <v>0</v>
      </c>
      <c r="L14" s="250">
        <v>0</v>
      </c>
      <c r="M14" s="250">
        <v>0</v>
      </c>
      <c r="N14" s="250">
        <v>0</v>
      </c>
      <c r="O14" s="223"/>
    </row>
    <row r="15" spans="1:5599" ht="22.5" x14ac:dyDescent="0.25">
      <c r="A15" s="226" t="s">
        <v>947</v>
      </c>
      <c r="B15" s="227">
        <v>0</v>
      </c>
      <c r="C15" s="248">
        <v>0</v>
      </c>
      <c r="D15" s="248">
        <v>0</v>
      </c>
      <c r="E15" s="248">
        <v>0</v>
      </c>
      <c r="F15" s="248">
        <v>0</v>
      </c>
      <c r="G15" s="248">
        <v>0</v>
      </c>
      <c r="H15" s="248">
        <v>0</v>
      </c>
      <c r="I15" s="248">
        <v>0</v>
      </c>
      <c r="J15" s="248">
        <v>0</v>
      </c>
      <c r="K15" s="248">
        <v>0</v>
      </c>
      <c r="L15" s="248">
        <v>0</v>
      </c>
      <c r="M15" s="248">
        <v>0</v>
      </c>
      <c r="N15" s="249">
        <v>0</v>
      </c>
      <c r="O15" s="223"/>
    </row>
    <row r="16" spans="1:5599" x14ac:dyDescent="0.25">
      <c r="A16" s="234" t="s">
        <v>948</v>
      </c>
      <c r="B16" s="235">
        <v>0</v>
      </c>
      <c r="C16" s="232">
        <v>0</v>
      </c>
      <c r="D16" s="232">
        <v>0</v>
      </c>
      <c r="E16" s="232">
        <v>0</v>
      </c>
      <c r="F16" s="232">
        <v>0</v>
      </c>
      <c r="G16" s="232">
        <v>0</v>
      </c>
      <c r="H16" s="232">
        <v>0</v>
      </c>
      <c r="I16" s="232">
        <v>0</v>
      </c>
      <c r="J16" s="232">
        <v>0</v>
      </c>
      <c r="K16" s="232">
        <v>0</v>
      </c>
      <c r="L16" s="232">
        <v>0</v>
      </c>
      <c r="M16" s="232">
        <v>0</v>
      </c>
      <c r="N16" s="233">
        <v>0</v>
      </c>
      <c r="O16" s="223"/>
    </row>
    <row r="17" spans="1:15" x14ac:dyDescent="0.25">
      <c r="A17" s="234" t="s">
        <v>949</v>
      </c>
      <c r="B17" s="235">
        <v>0</v>
      </c>
      <c r="C17" s="232">
        <v>0</v>
      </c>
      <c r="D17" s="232">
        <v>0</v>
      </c>
      <c r="E17" s="232">
        <v>0</v>
      </c>
      <c r="F17" s="232">
        <v>0</v>
      </c>
      <c r="G17" s="232">
        <v>0</v>
      </c>
      <c r="H17" s="232">
        <v>0</v>
      </c>
      <c r="I17" s="232">
        <v>0</v>
      </c>
      <c r="J17" s="232">
        <v>0</v>
      </c>
      <c r="K17" s="232">
        <v>0</v>
      </c>
      <c r="L17" s="232">
        <v>0</v>
      </c>
      <c r="M17" s="232">
        <v>0</v>
      </c>
      <c r="N17" s="233">
        <v>0</v>
      </c>
      <c r="O17" s="223"/>
    </row>
    <row r="18" spans="1:15" ht="22.5" x14ac:dyDescent="0.25">
      <c r="A18" s="234" t="s">
        <v>1222</v>
      </c>
      <c r="B18" s="235">
        <v>0</v>
      </c>
      <c r="C18" s="232">
        <v>0</v>
      </c>
      <c r="D18" s="232">
        <v>0</v>
      </c>
      <c r="E18" s="232">
        <v>0</v>
      </c>
      <c r="F18" s="232">
        <v>0</v>
      </c>
      <c r="G18" s="232">
        <v>0</v>
      </c>
      <c r="H18" s="232">
        <v>0</v>
      </c>
      <c r="I18" s="232">
        <v>0</v>
      </c>
      <c r="J18" s="232">
        <v>0</v>
      </c>
      <c r="K18" s="232">
        <v>0</v>
      </c>
      <c r="L18" s="232">
        <v>0</v>
      </c>
      <c r="M18" s="232">
        <v>0</v>
      </c>
      <c r="N18" s="233">
        <v>0</v>
      </c>
      <c r="O18" s="223"/>
    </row>
    <row r="19" spans="1:15" ht="15.75" thickBot="1" x14ac:dyDescent="0.3">
      <c r="A19" s="242" t="s">
        <v>1094</v>
      </c>
      <c r="B19" s="235">
        <v>0</v>
      </c>
      <c r="C19" s="232">
        <v>0</v>
      </c>
      <c r="D19" s="232">
        <v>0</v>
      </c>
      <c r="E19" s="232">
        <v>0</v>
      </c>
      <c r="F19" s="232">
        <v>0</v>
      </c>
      <c r="G19" s="232">
        <v>0</v>
      </c>
      <c r="H19" s="232">
        <v>0</v>
      </c>
      <c r="I19" s="232">
        <v>0</v>
      </c>
      <c r="J19" s="232">
        <v>0</v>
      </c>
      <c r="K19" s="232">
        <v>0</v>
      </c>
      <c r="L19" s="232">
        <v>0</v>
      </c>
      <c r="M19" s="232">
        <v>0</v>
      </c>
      <c r="N19" s="233">
        <v>0</v>
      </c>
      <c r="O19" s="223"/>
    </row>
    <row r="20" spans="1:15" ht="15.75" thickBot="1" x14ac:dyDescent="0.3">
      <c r="A20" s="246" t="s">
        <v>1223</v>
      </c>
      <c r="B20" s="247">
        <v>0</v>
      </c>
      <c r="C20" s="247">
        <v>0</v>
      </c>
      <c r="D20" s="247">
        <v>0</v>
      </c>
      <c r="E20" s="247">
        <v>0</v>
      </c>
      <c r="F20" s="247">
        <v>0</v>
      </c>
      <c r="G20" s="247">
        <v>0</v>
      </c>
      <c r="H20" s="247">
        <v>0</v>
      </c>
      <c r="I20" s="247">
        <v>0</v>
      </c>
      <c r="J20" s="247">
        <v>0</v>
      </c>
      <c r="K20" s="247">
        <v>0</v>
      </c>
      <c r="L20" s="247">
        <v>0</v>
      </c>
      <c r="M20" s="247">
        <v>0</v>
      </c>
      <c r="N20" s="247">
        <v>0</v>
      </c>
      <c r="O20" s="223"/>
    </row>
    <row r="21" spans="1:15" ht="22.5" x14ac:dyDescent="0.25">
      <c r="A21" s="230" t="s">
        <v>1224</v>
      </c>
      <c r="B21" s="231">
        <v>0</v>
      </c>
      <c r="C21" s="232">
        <v>0</v>
      </c>
      <c r="D21" s="232">
        <v>0</v>
      </c>
      <c r="E21" s="232">
        <v>0</v>
      </c>
      <c r="F21" s="232">
        <v>0</v>
      </c>
      <c r="G21" s="232">
        <v>0</v>
      </c>
      <c r="H21" s="232">
        <v>0</v>
      </c>
      <c r="I21" s="232">
        <v>0</v>
      </c>
      <c r="J21" s="232">
        <v>0</v>
      </c>
      <c r="K21" s="232">
        <v>0</v>
      </c>
      <c r="L21" s="232">
        <v>0</v>
      </c>
      <c r="M21" s="232">
        <v>0</v>
      </c>
      <c r="N21" s="233">
        <v>0</v>
      </c>
      <c r="O21" s="223"/>
    </row>
    <row r="22" spans="1:15" ht="57" thickBot="1" x14ac:dyDescent="0.3">
      <c r="A22" s="236" t="s">
        <v>1225</v>
      </c>
      <c r="B22" s="256">
        <v>0</v>
      </c>
      <c r="C22" s="244">
        <v>0</v>
      </c>
      <c r="D22" s="244">
        <v>0</v>
      </c>
      <c r="E22" s="244">
        <v>0</v>
      </c>
      <c r="F22" s="244">
        <v>0</v>
      </c>
      <c r="G22" s="244">
        <v>0</v>
      </c>
      <c r="H22" s="244">
        <v>0</v>
      </c>
      <c r="I22" s="244">
        <v>0</v>
      </c>
      <c r="J22" s="244">
        <v>0</v>
      </c>
      <c r="K22" s="244">
        <v>0</v>
      </c>
      <c r="L22" s="244">
        <v>0</v>
      </c>
      <c r="M22" s="244">
        <v>0</v>
      </c>
      <c r="N22" s="245">
        <v>0</v>
      </c>
      <c r="O22" s="223"/>
    </row>
    <row r="23" spans="1:15" ht="15.75" thickBot="1" x14ac:dyDescent="0.3">
      <c r="A23" s="224" t="s">
        <v>1226</v>
      </c>
      <c r="B23" s="247">
        <v>6756418.8248888878</v>
      </c>
      <c r="C23" s="247">
        <v>563034.90207407402</v>
      </c>
      <c r="D23" s="250">
        <v>563034.90207407402</v>
      </c>
      <c r="E23" s="250">
        <v>563034.90207407402</v>
      </c>
      <c r="F23" s="250">
        <v>563034.90207407402</v>
      </c>
      <c r="G23" s="250">
        <v>563034.90207407402</v>
      </c>
      <c r="H23" s="250">
        <v>563034.90207407402</v>
      </c>
      <c r="I23" s="250">
        <v>563034.90207407402</v>
      </c>
      <c r="J23" s="250">
        <v>563034.90207407402</v>
      </c>
      <c r="K23" s="250">
        <v>563034.90207407402</v>
      </c>
      <c r="L23" s="250">
        <v>563034.90207407402</v>
      </c>
      <c r="M23" s="250">
        <v>563034.90207407402</v>
      </c>
      <c r="N23" s="250">
        <v>563034.90207407402</v>
      </c>
      <c r="O23" s="223"/>
    </row>
    <row r="24" spans="1:15" ht="33.75" x14ac:dyDescent="0.25">
      <c r="A24" s="226" t="s">
        <v>1227</v>
      </c>
      <c r="B24" s="227">
        <v>64381.18</v>
      </c>
      <c r="C24" s="248">
        <v>5365.0983333333334</v>
      </c>
      <c r="D24" s="248">
        <v>5365.0983333333334</v>
      </c>
      <c r="E24" s="248">
        <v>5365.0983333333334</v>
      </c>
      <c r="F24" s="248">
        <v>5365.0983333333334</v>
      </c>
      <c r="G24" s="248">
        <v>5365.0983333333334</v>
      </c>
      <c r="H24" s="248">
        <v>5365.0983333333334</v>
      </c>
      <c r="I24" s="248">
        <v>5365.0983333333334</v>
      </c>
      <c r="J24" s="248">
        <v>5365.0983333333334</v>
      </c>
      <c r="K24" s="248">
        <v>5365.0983333333334</v>
      </c>
      <c r="L24" s="248">
        <v>5365.0983333333334</v>
      </c>
      <c r="M24" s="248">
        <v>5365.0983333333334</v>
      </c>
      <c r="N24" s="249">
        <v>5365.0983333333334</v>
      </c>
      <c r="O24" s="223"/>
    </row>
    <row r="25" spans="1:15" ht="22.5" x14ac:dyDescent="0.25">
      <c r="A25" s="234" t="s">
        <v>1237</v>
      </c>
      <c r="B25" s="235">
        <v>0</v>
      </c>
      <c r="C25" s="232">
        <v>0</v>
      </c>
      <c r="D25" s="232">
        <v>0</v>
      </c>
      <c r="E25" s="232">
        <v>0</v>
      </c>
      <c r="F25" s="232">
        <v>0</v>
      </c>
      <c r="G25" s="232">
        <v>0</v>
      </c>
      <c r="H25" s="232">
        <v>0</v>
      </c>
      <c r="I25" s="232">
        <v>0</v>
      </c>
      <c r="J25" s="232">
        <v>0</v>
      </c>
      <c r="K25" s="232">
        <v>0</v>
      </c>
      <c r="L25" s="232">
        <v>0</v>
      </c>
      <c r="M25" s="232">
        <v>0</v>
      </c>
      <c r="N25" s="233">
        <v>0</v>
      </c>
      <c r="O25" s="223"/>
    </row>
    <row r="26" spans="1:15" x14ac:dyDescent="0.25">
      <c r="A26" s="234" t="s">
        <v>1228</v>
      </c>
      <c r="B26" s="235">
        <v>6076172.1799999997</v>
      </c>
      <c r="C26" s="232">
        <v>506347.68166666664</v>
      </c>
      <c r="D26" s="232">
        <v>506347.68166666664</v>
      </c>
      <c r="E26" s="232">
        <v>506347.68166666664</v>
      </c>
      <c r="F26" s="232">
        <v>506347.68166666664</v>
      </c>
      <c r="G26" s="232">
        <v>506347.68166666664</v>
      </c>
      <c r="H26" s="232">
        <v>506347.68166666664</v>
      </c>
      <c r="I26" s="232">
        <v>506347.68166666664</v>
      </c>
      <c r="J26" s="232">
        <v>506347.68166666664</v>
      </c>
      <c r="K26" s="232">
        <v>506347.68166666664</v>
      </c>
      <c r="L26" s="232">
        <v>506347.68166666664</v>
      </c>
      <c r="M26" s="232">
        <v>506347.68166666664</v>
      </c>
      <c r="N26" s="233">
        <v>506347.68166666664</v>
      </c>
      <c r="O26" s="223"/>
    </row>
    <row r="27" spans="1:15" x14ac:dyDescent="0.25">
      <c r="A27" s="234" t="s">
        <v>964</v>
      </c>
      <c r="B27" s="235">
        <v>600358.59488888877</v>
      </c>
      <c r="C27" s="232">
        <v>50029.882907407395</v>
      </c>
      <c r="D27" s="232">
        <v>50029.882907407395</v>
      </c>
      <c r="E27" s="232">
        <v>50029.882907407395</v>
      </c>
      <c r="F27" s="232">
        <v>50029.882907407395</v>
      </c>
      <c r="G27" s="232">
        <v>50029.882907407395</v>
      </c>
      <c r="H27" s="232">
        <v>50029.882907407395</v>
      </c>
      <c r="I27" s="232">
        <v>50029.882907407395</v>
      </c>
      <c r="J27" s="232">
        <v>50029.882907407395</v>
      </c>
      <c r="K27" s="232">
        <v>50029.882907407395</v>
      </c>
      <c r="L27" s="232">
        <v>50029.882907407395</v>
      </c>
      <c r="M27" s="232">
        <v>50029.882907407395</v>
      </c>
      <c r="N27" s="233">
        <v>50029.882907407395</v>
      </c>
      <c r="O27" s="223"/>
    </row>
    <row r="28" spans="1:15" x14ac:dyDescent="0.25">
      <c r="A28" s="234" t="s">
        <v>1094</v>
      </c>
      <c r="B28" s="235">
        <v>0</v>
      </c>
      <c r="C28" s="232">
        <v>0</v>
      </c>
      <c r="D28" s="232">
        <v>0</v>
      </c>
      <c r="E28" s="232">
        <v>0</v>
      </c>
      <c r="F28" s="232">
        <v>0</v>
      </c>
      <c r="G28" s="232">
        <v>0</v>
      </c>
      <c r="H28" s="232">
        <v>0</v>
      </c>
      <c r="I28" s="232">
        <v>0</v>
      </c>
      <c r="J28" s="232">
        <v>0</v>
      </c>
      <c r="K28" s="232">
        <v>0</v>
      </c>
      <c r="L28" s="232">
        <v>0</v>
      </c>
      <c r="M28" s="232">
        <v>0</v>
      </c>
      <c r="N28" s="233">
        <v>0</v>
      </c>
      <c r="O28" s="223"/>
    </row>
    <row r="29" spans="1:15" ht="57" thickBot="1" x14ac:dyDescent="0.3">
      <c r="A29" s="242" t="s">
        <v>976</v>
      </c>
      <c r="B29" s="243">
        <v>15506.869999999999</v>
      </c>
      <c r="C29" s="244">
        <v>1292.2391666666665</v>
      </c>
      <c r="D29" s="244">
        <v>1292.2391666666665</v>
      </c>
      <c r="E29" s="244">
        <v>1292.2391666666665</v>
      </c>
      <c r="F29" s="244">
        <v>1292.2391666666665</v>
      </c>
      <c r="G29" s="244">
        <v>1292.2391666666665</v>
      </c>
      <c r="H29" s="244">
        <v>1292.2391666666665</v>
      </c>
      <c r="I29" s="244">
        <v>1292.2391666666665</v>
      </c>
      <c r="J29" s="244">
        <v>1292.2391666666665</v>
      </c>
      <c r="K29" s="244">
        <v>1292.2391666666665</v>
      </c>
      <c r="L29" s="244">
        <v>1292.2391666666665</v>
      </c>
      <c r="M29" s="244">
        <v>1292.2391666666665</v>
      </c>
      <c r="N29" s="245">
        <v>1292.2391666666665</v>
      </c>
      <c r="O29" s="223"/>
    </row>
    <row r="30" spans="1:15" ht="15.75" thickBot="1" x14ac:dyDescent="0.3">
      <c r="A30" s="246" t="s">
        <v>977</v>
      </c>
      <c r="B30" s="250">
        <v>315853.49</v>
      </c>
      <c r="C30" s="250">
        <v>26321.124166666665</v>
      </c>
      <c r="D30" s="250">
        <v>26321.124166666665</v>
      </c>
      <c r="E30" s="250">
        <v>26321.124166666665</v>
      </c>
      <c r="F30" s="250">
        <v>26321.124166666665</v>
      </c>
      <c r="G30" s="250">
        <v>26321.124166666665</v>
      </c>
      <c r="H30" s="250">
        <v>26321.124166666665</v>
      </c>
      <c r="I30" s="250">
        <v>26321.124166666665</v>
      </c>
      <c r="J30" s="250">
        <v>26321.124166666665</v>
      </c>
      <c r="K30" s="250">
        <v>26321.124166666665</v>
      </c>
      <c r="L30" s="250">
        <v>26321.124166666665</v>
      </c>
      <c r="M30" s="250">
        <v>26321.124166666665</v>
      </c>
      <c r="N30" s="250">
        <v>26321.124166666665</v>
      </c>
      <c r="O30" s="223"/>
    </row>
    <row r="31" spans="1:15" x14ac:dyDescent="0.25">
      <c r="A31" s="230" t="s">
        <v>1229</v>
      </c>
      <c r="B31" s="231">
        <v>315853.49</v>
      </c>
      <c r="C31" s="248">
        <v>26321.124166666665</v>
      </c>
      <c r="D31" s="248">
        <v>26321.124166666665</v>
      </c>
      <c r="E31" s="248">
        <v>26321.124166666665</v>
      </c>
      <c r="F31" s="248">
        <v>26321.124166666665</v>
      </c>
      <c r="G31" s="248">
        <v>26321.124166666665</v>
      </c>
      <c r="H31" s="248">
        <v>26321.124166666665</v>
      </c>
      <c r="I31" s="248">
        <v>26321.124166666665</v>
      </c>
      <c r="J31" s="248">
        <v>26321.124166666665</v>
      </c>
      <c r="K31" s="248">
        <v>26321.124166666665</v>
      </c>
      <c r="L31" s="248">
        <v>26321.124166666665</v>
      </c>
      <c r="M31" s="248">
        <v>26321.124166666665</v>
      </c>
      <c r="N31" s="249">
        <v>26321.124166666665</v>
      </c>
      <c r="O31" s="223"/>
    </row>
    <row r="32" spans="1:15" x14ac:dyDescent="0.25">
      <c r="A32" s="234" t="s">
        <v>1236</v>
      </c>
      <c r="B32" s="235">
        <v>0</v>
      </c>
      <c r="C32" s="232">
        <v>0</v>
      </c>
      <c r="D32" s="232">
        <v>0</v>
      </c>
      <c r="E32" s="232">
        <v>0</v>
      </c>
      <c r="F32" s="232">
        <v>0</v>
      </c>
      <c r="G32" s="232">
        <v>0</v>
      </c>
      <c r="H32" s="232">
        <v>0</v>
      </c>
      <c r="I32" s="232">
        <v>0</v>
      </c>
      <c r="J32" s="232">
        <v>0</v>
      </c>
      <c r="K32" s="232">
        <v>0</v>
      </c>
      <c r="L32" s="232">
        <v>0</v>
      </c>
      <c r="M32" s="232">
        <v>0</v>
      </c>
      <c r="N32" s="233">
        <v>0</v>
      </c>
      <c r="O32" s="223"/>
    </row>
    <row r="33" spans="1:15" ht="57" thickBot="1" x14ac:dyDescent="0.3">
      <c r="A33" s="236" t="s">
        <v>988</v>
      </c>
      <c r="B33" s="243">
        <v>0</v>
      </c>
      <c r="C33" s="244">
        <v>0</v>
      </c>
      <c r="D33" s="244">
        <v>0</v>
      </c>
      <c r="E33" s="244">
        <v>0</v>
      </c>
      <c r="F33" s="244">
        <v>0</v>
      </c>
      <c r="G33" s="244">
        <v>0</v>
      </c>
      <c r="H33" s="244">
        <v>0</v>
      </c>
      <c r="I33" s="244">
        <v>0</v>
      </c>
      <c r="J33" s="244">
        <v>0</v>
      </c>
      <c r="K33" s="244">
        <v>0</v>
      </c>
      <c r="L33" s="244">
        <v>0</v>
      </c>
      <c r="M33" s="244">
        <v>0</v>
      </c>
      <c r="N33" s="245">
        <v>0</v>
      </c>
      <c r="O33" s="223"/>
    </row>
    <row r="34" spans="1:15" ht="15.75" thickBot="1" x14ac:dyDescent="0.3">
      <c r="A34" s="224" t="s">
        <v>1230</v>
      </c>
      <c r="B34" s="247">
        <v>11945.100000000002</v>
      </c>
      <c r="C34" s="250">
        <v>995.42500000000018</v>
      </c>
      <c r="D34" s="250">
        <v>995.42500000000018</v>
      </c>
      <c r="E34" s="250">
        <v>995.42500000000018</v>
      </c>
      <c r="F34" s="250">
        <v>995.42500000000018</v>
      </c>
      <c r="G34" s="250">
        <v>995.42500000000018</v>
      </c>
      <c r="H34" s="250">
        <v>995.42500000000018</v>
      </c>
      <c r="I34" s="250">
        <v>995.42500000000018</v>
      </c>
      <c r="J34" s="250">
        <v>995.42500000000018</v>
      </c>
      <c r="K34" s="250">
        <v>995.42500000000018</v>
      </c>
      <c r="L34" s="250">
        <v>995.42500000000018</v>
      </c>
      <c r="M34" s="250">
        <v>995.42500000000018</v>
      </c>
      <c r="N34" s="250">
        <v>995.42500000000018</v>
      </c>
      <c r="O34" s="223"/>
    </row>
    <row r="35" spans="1:15" x14ac:dyDescent="0.25">
      <c r="A35" s="226" t="s">
        <v>1231</v>
      </c>
      <c r="B35" s="227">
        <v>11945.100000000002</v>
      </c>
      <c r="C35" s="240">
        <v>995.42500000000018</v>
      </c>
      <c r="D35" s="240">
        <v>995.42500000000018</v>
      </c>
      <c r="E35" s="240">
        <v>995.42500000000018</v>
      </c>
      <c r="F35" s="240">
        <v>995.42500000000018</v>
      </c>
      <c r="G35" s="240">
        <v>995.42500000000018</v>
      </c>
      <c r="H35" s="240">
        <v>995.42500000000018</v>
      </c>
      <c r="I35" s="240">
        <v>995.42500000000018</v>
      </c>
      <c r="J35" s="240">
        <v>995.42500000000018</v>
      </c>
      <c r="K35" s="240">
        <v>995.42500000000018</v>
      </c>
      <c r="L35" s="240">
        <v>995.42500000000018</v>
      </c>
      <c r="M35" s="240">
        <v>995.42500000000018</v>
      </c>
      <c r="N35" s="241">
        <v>995.42500000000018</v>
      </c>
      <c r="O35" s="223"/>
    </row>
    <row r="36" spans="1:15" x14ac:dyDescent="0.25">
      <c r="A36" s="234" t="s">
        <v>1232</v>
      </c>
      <c r="B36" s="235">
        <v>0</v>
      </c>
      <c r="C36" s="232">
        <v>0</v>
      </c>
      <c r="D36" s="232">
        <v>0</v>
      </c>
      <c r="E36" s="232">
        <v>0</v>
      </c>
      <c r="F36" s="232">
        <v>0</v>
      </c>
      <c r="G36" s="232">
        <v>0</v>
      </c>
      <c r="H36" s="232">
        <v>0</v>
      </c>
      <c r="I36" s="232">
        <v>0</v>
      </c>
      <c r="J36" s="232">
        <v>0</v>
      </c>
      <c r="K36" s="232">
        <v>0</v>
      </c>
      <c r="L36" s="232">
        <v>0</v>
      </c>
      <c r="M36" s="232">
        <v>0</v>
      </c>
      <c r="N36" s="233">
        <v>0</v>
      </c>
      <c r="O36" s="223"/>
    </row>
    <row r="37" spans="1:15" ht="57" thickBot="1" x14ac:dyDescent="0.3">
      <c r="A37" s="242" t="s">
        <v>995</v>
      </c>
      <c r="B37" s="243">
        <v>0</v>
      </c>
      <c r="C37" s="244">
        <v>0</v>
      </c>
      <c r="D37" s="244">
        <v>0</v>
      </c>
      <c r="E37" s="244">
        <v>0</v>
      </c>
      <c r="F37" s="244">
        <v>0</v>
      </c>
      <c r="G37" s="244">
        <v>0</v>
      </c>
      <c r="H37" s="244">
        <v>0</v>
      </c>
      <c r="I37" s="244">
        <v>0</v>
      </c>
      <c r="J37" s="244">
        <v>0</v>
      </c>
      <c r="K37" s="244">
        <v>0</v>
      </c>
      <c r="L37" s="244">
        <v>0</v>
      </c>
      <c r="M37" s="244">
        <v>0</v>
      </c>
      <c r="N37" s="245">
        <v>0</v>
      </c>
      <c r="O37" s="223"/>
    </row>
    <row r="38" spans="1:15" s="1" customFormat="1" ht="34.5" thickBot="1" x14ac:dyDescent="0.3">
      <c r="A38" s="259" t="s">
        <v>1238</v>
      </c>
      <c r="B38" s="247">
        <v>0</v>
      </c>
      <c r="C38" s="247">
        <v>0</v>
      </c>
      <c r="D38" s="247">
        <v>0</v>
      </c>
      <c r="E38" s="247">
        <v>0</v>
      </c>
      <c r="F38" s="247">
        <v>0</v>
      </c>
      <c r="G38" s="247">
        <v>0</v>
      </c>
      <c r="H38" s="247">
        <v>0</v>
      </c>
      <c r="I38" s="247">
        <v>0</v>
      </c>
      <c r="J38" s="247">
        <v>0</v>
      </c>
      <c r="K38" s="247">
        <v>0</v>
      </c>
      <c r="L38" s="247">
        <v>0</v>
      </c>
      <c r="M38" s="247">
        <v>0</v>
      </c>
      <c r="N38" s="247">
        <v>0</v>
      </c>
      <c r="O38" s="255"/>
    </row>
    <row r="39" spans="1:15" ht="45" x14ac:dyDescent="0.25">
      <c r="A39" s="230" t="s">
        <v>997</v>
      </c>
      <c r="B39" s="231">
        <v>0</v>
      </c>
      <c r="C39" s="232">
        <v>0</v>
      </c>
      <c r="D39" s="232">
        <v>0</v>
      </c>
      <c r="E39" s="232">
        <v>0</v>
      </c>
      <c r="F39" s="232">
        <v>0</v>
      </c>
      <c r="G39" s="232">
        <v>0</v>
      </c>
      <c r="H39" s="232">
        <v>0</v>
      </c>
      <c r="I39" s="232">
        <v>0</v>
      </c>
      <c r="J39" s="232">
        <v>0</v>
      </c>
      <c r="K39" s="232">
        <v>0</v>
      </c>
      <c r="L39" s="232">
        <v>0</v>
      </c>
      <c r="M39" s="232">
        <v>0</v>
      </c>
      <c r="N39" s="233">
        <v>0</v>
      </c>
      <c r="O39" s="223"/>
    </row>
    <row r="40" spans="1:15" ht="33.75" x14ac:dyDescent="0.25">
      <c r="A40" s="234" t="s">
        <v>998</v>
      </c>
      <c r="B40" s="235">
        <v>0</v>
      </c>
      <c r="C40" s="232">
        <v>0</v>
      </c>
      <c r="D40" s="232">
        <v>0</v>
      </c>
      <c r="E40" s="232">
        <v>0</v>
      </c>
      <c r="F40" s="232">
        <v>0</v>
      </c>
      <c r="G40" s="232">
        <v>0</v>
      </c>
      <c r="H40" s="232">
        <v>0</v>
      </c>
      <c r="I40" s="232">
        <v>0</v>
      </c>
      <c r="J40" s="232">
        <v>0</v>
      </c>
      <c r="K40" s="232">
        <v>0</v>
      </c>
      <c r="L40" s="232">
        <v>0</v>
      </c>
      <c r="M40" s="232">
        <v>0</v>
      </c>
      <c r="N40" s="233">
        <v>0</v>
      </c>
      <c r="O40" s="223"/>
    </row>
    <row r="41" spans="1:15" ht="45" x14ac:dyDescent="0.25">
      <c r="A41" s="234" t="s">
        <v>999</v>
      </c>
      <c r="B41" s="235">
        <v>0</v>
      </c>
      <c r="C41" s="232">
        <v>0</v>
      </c>
      <c r="D41" s="232">
        <v>0</v>
      </c>
      <c r="E41" s="232">
        <v>0</v>
      </c>
      <c r="F41" s="232">
        <v>0</v>
      </c>
      <c r="G41" s="232">
        <v>0</v>
      </c>
      <c r="H41" s="232">
        <v>0</v>
      </c>
      <c r="I41" s="232">
        <v>0</v>
      </c>
      <c r="J41" s="232">
        <v>0</v>
      </c>
      <c r="K41" s="232">
        <v>0</v>
      </c>
      <c r="L41" s="232">
        <v>0</v>
      </c>
      <c r="M41" s="232">
        <v>0</v>
      </c>
      <c r="N41" s="233">
        <v>0</v>
      </c>
      <c r="O41" s="223"/>
    </row>
    <row r="42" spans="1:15" ht="56.25" x14ac:dyDescent="0.25">
      <c r="A42" s="234" t="s">
        <v>1000</v>
      </c>
      <c r="B42" s="235">
        <v>0</v>
      </c>
      <c r="C42" s="232">
        <v>0</v>
      </c>
      <c r="D42" s="232">
        <v>0</v>
      </c>
      <c r="E42" s="232">
        <v>0</v>
      </c>
      <c r="F42" s="232">
        <v>0</v>
      </c>
      <c r="G42" s="232">
        <v>0</v>
      </c>
      <c r="H42" s="232">
        <v>0</v>
      </c>
      <c r="I42" s="232">
        <v>0</v>
      </c>
      <c r="J42" s="232">
        <v>0</v>
      </c>
      <c r="K42" s="232">
        <v>0</v>
      </c>
      <c r="L42" s="232">
        <v>0</v>
      </c>
      <c r="M42" s="232">
        <v>0</v>
      </c>
      <c r="N42" s="233">
        <v>0</v>
      </c>
      <c r="O42" s="223"/>
    </row>
    <row r="43" spans="1:15" ht="56.25" x14ac:dyDescent="0.25">
      <c r="A43" s="234" t="s">
        <v>1001</v>
      </c>
      <c r="B43" s="235">
        <v>0</v>
      </c>
      <c r="C43" s="232">
        <v>0</v>
      </c>
      <c r="D43" s="232">
        <v>0</v>
      </c>
      <c r="E43" s="232">
        <v>0</v>
      </c>
      <c r="F43" s="232">
        <v>0</v>
      </c>
      <c r="G43" s="232">
        <v>0</v>
      </c>
      <c r="H43" s="232">
        <v>0</v>
      </c>
      <c r="I43" s="232">
        <v>0</v>
      </c>
      <c r="J43" s="232">
        <v>0</v>
      </c>
      <c r="K43" s="232">
        <v>0</v>
      </c>
      <c r="L43" s="232">
        <v>0</v>
      </c>
      <c r="M43" s="232">
        <v>0</v>
      </c>
      <c r="N43" s="233">
        <v>0</v>
      </c>
      <c r="O43" s="223"/>
    </row>
    <row r="44" spans="1:15" ht="56.25" x14ac:dyDescent="0.25">
      <c r="A44" s="234" t="s">
        <v>1002</v>
      </c>
      <c r="B44" s="235">
        <v>0</v>
      </c>
      <c r="C44" s="232">
        <v>0</v>
      </c>
      <c r="D44" s="232">
        <v>0</v>
      </c>
      <c r="E44" s="232">
        <v>0</v>
      </c>
      <c r="F44" s="232">
        <v>0</v>
      </c>
      <c r="G44" s="232">
        <v>0</v>
      </c>
      <c r="H44" s="232">
        <v>0</v>
      </c>
      <c r="I44" s="232">
        <v>0</v>
      </c>
      <c r="J44" s="232">
        <v>0</v>
      </c>
      <c r="K44" s="232">
        <v>0</v>
      </c>
      <c r="L44" s="232">
        <v>0</v>
      </c>
      <c r="M44" s="232">
        <v>0</v>
      </c>
      <c r="N44" s="233">
        <v>0</v>
      </c>
      <c r="O44" s="223"/>
    </row>
    <row r="45" spans="1:15" ht="45" x14ac:dyDescent="0.25">
      <c r="A45" s="234" t="s">
        <v>1003</v>
      </c>
      <c r="B45" s="235">
        <v>0</v>
      </c>
      <c r="C45" s="232">
        <v>0</v>
      </c>
      <c r="D45" s="232">
        <v>0</v>
      </c>
      <c r="E45" s="232">
        <v>0</v>
      </c>
      <c r="F45" s="232">
        <v>0</v>
      </c>
      <c r="G45" s="232">
        <v>0</v>
      </c>
      <c r="H45" s="232">
        <v>0</v>
      </c>
      <c r="I45" s="232">
        <v>0</v>
      </c>
      <c r="J45" s="232">
        <v>0</v>
      </c>
      <c r="K45" s="232">
        <v>0</v>
      </c>
      <c r="L45" s="232">
        <v>0</v>
      </c>
      <c r="M45" s="232">
        <v>0</v>
      </c>
      <c r="N45" s="233">
        <v>0</v>
      </c>
      <c r="O45" s="223"/>
    </row>
    <row r="46" spans="1:15" ht="45" x14ac:dyDescent="0.25">
      <c r="A46" s="234" t="s">
        <v>1004</v>
      </c>
      <c r="B46" s="235">
        <v>0</v>
      </c>
      <c r="C46" s="232">
        <v>0</v>
      </c>
      <c r="D46" s="232">
        <v>0</v>
      </c>
      <c r="E46" s="232">
        <v>0</v>
      </c>
      <c r="F46" s="232">
        <v>0</v>
      </c>
      <c r="G46" s="232">
        <v>0</v>
      </c>
      <c r="H46" s="232">
        <v>0</v>
      </c>
      <c r="I46" s="232">
        <v>0</v>
      </c>
      <c r="J46" s="232">
        <v>0</v>
      </c>
      <c r="K46" s="232">
        <v>0</v>
      </c>
      <c r="L46" s="232">
        <v>0</v>
      </c>
      <c r="M46" s="232">
        <v>0</v>
      </c>
      <c r="N46" s="233">
        <v>0</v>
      </c>
      <c r="O46" s="223"/>
    </row>
    <row r="47" spans="1:15" ht="15.75" thickBot="1" x14ac:dyDescent="0.3">
      <c r="A47" s="242" t="s">
        <v>1005</v>
      </c>
      <c r="B47" s="243">
        <v>0</v>
      </c>
      <c r="C47" s="244">
        <v>0</v>
      </c>
      <c r="D47" s="244">
        <v>0</v>
      </c>
      <c r="E47" s="244">
        <v>0</v>
      </c>
      <c r="F47" s="244">
        <v>0</v>
      </c>
      <c r="G47" s="244">
        <v>0</v>
      </c>
      <c r="H47" s="244">
        <v>0</v>
      </c>
      <c r="I47" s="244">
        <v>0</v>
      </c>
      <c r="J47" s="244">
        <v>0</v>
      </c>
      <c r="K47" s="244">
        <v>0</v>
      </c>
      <c r="L47" s="244">
        <v>0</v>
      </c>
      <c r="M47" s="244">
        <v>0</v>
      </c>
      <c r="N47" s="245">
        <v>0</v>
      </c>
      <c r="O47" s="223"/>
    </row>
    <row r="48" spans="1:15" ht="15.75" thickBot="1" x14ac:dyDescent="0.3">
      <c r="A48" s="246" t="s">
        <v>1233</v>
      </c>
      <c r="B48" s="247">
        <v>143693152.68000001</v>
      </c>
      <c r="C48" s="250">
        <v>11974429.390000001</v>
      </c>
      <c r="D48" s="250">
        <v>11974429.390000001</v>
      </c>
      <c r="E48" s="250">
        <v>11974429.390000001</v>
      </c>
      <c r="F48" s="250">
        <v>11974429.390000001</v>
      </c>
      <c r="G48" s="250">
        <v>11974429.390000001</v>
      </c>
      <c r="H48" s="250">
        <v>11974429.390000001</v>
      </c>
      <c r="I48" s="250">
        <v>11974429.390000001</v>
      </c>
      <c r="J48" s="250">
        <v>11974429.390000001</v>
      </c>
      <c r="K48" s="250">
        <v>11974429.390000001</v>
      </c>
      <c r="L48" s="250">
        <v>11974429.390000001</v>
      </c>
      <c r="M48" s="250">
        <v>11974429.390000001</v>
      </c>
      <c r="N48" s="250">
        <v>11974429.390000001</v>
      </c>
      <c r="O48" s="223"/>
    </row>
    <row r="49" spans="1:15" x14ac:dyDescent="0.25">
      <c r="A49" s="226" t="s">
        <v>1007</v>
      </c>
      <c r="B49" s="227">
        <v>53668633.390000008</v>
      </c>
      <c r="C49" s="228">
        <v>4472386.1158333337</v>
      </c>
      <c r="D49" s="228">
        <v>4472386.1158333337</v>
      </c>
      <c r="E49" s="228">
        <v>4472386.1158333337</v>
      </c>
      <c r="F49" s="228">
        <v>4472386.1158333337</v>
      </c>
      <c r="G49" s="228">
        <v>4472386.1158333337</v>
      </c>
      <c r="H49" s="228">
        <v>4472386.1158333337</v>
      </c>
      <c r="I49" s="228">
        <v>4472386.1158333337</v>
      </c>
      <c r="J49" s="228">
        <v>4472386.1158333337</v>
      </c>
      <c r="K49" s="228">
        <v>4472386.1158333337</v>
      </c>
      <c r="L49" s="228">
        <v>4472386.1158333337</v>
      </c>
      <c r="M49" s="228">
        <v>4472386.1158333337</v>
      </c>
      <c r="N49" s="229">
        <v>4472386.1158333337</v>
      </c>
      <c r="O49" s="223"/>
    </row>
    <row r="50" spans="1:15" x14ac:dyDescent="0.25">
      <c r="A50" s="234" t="s">
        <v>1234</v>
      </c>
      <c r="B50" s="235">
        <v>90024519.290000007</v>
      </c>
      <c r="C50" s="232">
        <v>7502043.2741666669</v>
      </c>
      <c r="D50" s="232">
        <v>7502043.2741666669</v>
      </c>
      <c r="E50" s="232">
        <v>7502043.2741666669</v>
      </c>
      <c r="F50" s="232">
        <v>7502043.2741666669</v>
      </c>
      <c r="G50" s="232">
        <v>7502043.2741666669</v>
      </c>
      <c r="H50" s="232">
        <v>7502043.2741666669</v>
      </c>
      <c r="I50" s="232">
        <v>7502043.2741666669</v>
      </c>
      <c r="J50" s="232">
        <v>7502043.2741666669</v>
      </c>
      <c r="K50" s="232">
        <v>7502043.2741666669</v>
      </c>
      <c r="L50" s="232">
        <v>7502043.2741666669</v>
      </c>
      <c r="M50" s="232">
        <v>7502043.2741666669</v>
      </c>
      <c r="N50" s="233">
        <v>7502043.2741666669</v>
      </c>
      <c r="O50" s="223"/>
    </row>
    <row r="51" spans="1:15" ht="15.75" thickBot="1" x14ac:dyDescent="0.3">
      <c r="A51" s="236" t="s">
        <v>1016</v>
      </c>
      <c r="B51" s="237">
        <v>0</v>
      </c>
      <c r="C51" s="232">
        <v>0</v>
      </c>
      <c r="D51" s="232">
        <v>0</v>
      </c>
      <c r="E51" s="232">
        <v>0</v>
      </c>
      <c r="F51" s="232">
        <v>0</v>
      </c>
      <c r="G51" s="232">
        <v>0</v>
      </c>
      <c r="H51" s="232">
        <v>0</v>
      </c>
      <c r="I51" s="232">
        <v>0</v>
      </c>
      <c r="J51" s="232">
        <v>0</v>
      </c>
      <c r="K51" s="232">
        <v>0</v>
      </c>
      <c r="L51" s="232">
        <v>0</v>
      </c>
      <c r="M51" s="232">
        <v>0</v>
      </c>
      <c r="N51" s="233">
        <v>0</v>
      </c>
      <c r="O51" s="223"/>
    </row>
    <row r="52" spans="1:15" ht="40.5" customHeight="1" thickBot="1" x14ac:dyDescent="0.3">
      <c r="A52" s="224" t="s">
        <v>1239</v>
      </c>
      <c r="B52" s="225">
        <v>0</v>
      </c>
      <c r="C52" s="247">
        <v>0</v>
      </c>
      <c r="D52" s="250">
        <v>0</v>
      </c>
      <c r="E52" s="250">
        <v>0</v>
      </c>
      <c r="F52" s="250">
        <v>0</v>
      </c>
      <c r="G52" s="250">
        <v>0</v>
      </c>
      <c r="H52" s="250">
        <v>0</v>
      </c>
      <c r="I52" s="250">
        <v>0</v>
      </c>
      <c r="J52" s="250">
        <v>0</v>
      </c>
      <c r="K52" s="250">
        <v>0</v>
      </c>
      <c r="L52" s="250">
        <v>0</v>
      </c>
      <c r="M52" s="250">
        <v>0</v>
      </c>
      <c r="N52" s="250">
        <v>0</v>
      </c>
      <c r="O52" s="223"/>
    </row>
    <row r="53" spans="1:15" x14ac:dyDescent="0.25">
      <c r="A53" s="226" t="s">
        <v>1022</v>
      </c>
      <c r="B53" s="227">
        <v>0</v>
      </c>
      <c r="C53" s="232">
        <v>0</v>
      </c>
      <c r="D53" s="232">
        <v>0</v>
      </c>
      <c r="E53" s="232">
        <v>0</v>
      </c>
      <c r="F53" s="232">
        <v>0</v>
      </c>
      <c r="G53" s="232">
        <v>0</v>
      </c>
      <c r="H53" s="232">
        <v>0</v>
      </c>
      <c r="I53" s="232">
        <v>0</v>
      </c>
      <c r="J53" s="232">
        <v>0</v>
      </c>
      <c r="K53" s="232">
        <v>0</v>
      </c>
      <c r="L53" s="232">
        <v>0</v>
      </c>
      <c r="M53" s="232">
        <v>0</v>
      </c>
      <c r="N53" s="233">
        <v>0</v>
      </c>
      <c r="O53" s="223"/>
    </row>
    <row r="54" spans="1:15" ht="22.5" x14ac:dyDescent="0.25">
      <c r="A54" s="234" t="s">
        <v>1023</v>
      </c>
      <c r="B54" s="235">
        <v>0</v>
      </c>
      <c r="C54" s="232">
        <v>0</v>
      </c>
      <c r="D54" s="232">
        <v>0</v>
      </c>
      <c r="E54" s="232">
        <v>0</v>
      </c>
      <c r="F54" s="232">
        <v>0</v>
      </c>
      <c r="G54" s="232">
        <v>0</v>
      </c>
      <c r="H54" s="232">
        <v>0</v>
      </c>
      <c r="I54" s="232">
        <v>0</v>
      </c>
      <c r="J54" s="232">
        <v>0</v>
      </c>
      <c r="K54" s="232">
        <v>0</v>
      </c>
      <c r="L54" s="232">
        <v>0</v>
      </c>
      <c r="M54" s="232">
        <v>0</v>
      </c>
      <c r="N54" s="233">
        <v>0</v>
      </c>
      <c r="O54" s="223"/>
    </row>
    <row r="55" spans="1:15" x14ac:dyDescent="0.25">
      <c r="A55" s="234" t="s">
        <v>1024</v>
      </c>
      <c r="B55" s="235">
        <v>0</v>
      </c>
      <c r="C55" s="232">
        <v>0</v>
      </c>
      <c r="D55" s="232">
        <v>0</v>
      </c>
      <c r="E55" s="232">
        <v>0</v>
      </c>
      <c r="F55" s="232">
        <v>0</v>
      </c>
      <c r="G55" s="232">
        <v>0</v>
      </c>
      <c r="H55" s="232">
        <v>0</v>
      </c>
      <c r="I55" s="232">
        <v>0</v>
      </c>
      <c r="J55" s="232">
        <v>0</v>
      </c>
      <c r="K55" s="232">
        <v>0</v>
      </c>
      <c r="L55" s="232">
        <v>0</v>
      </c>
      <c r="M55" s="232">
        <v>0</v>
      </c>
      <c r="N55" s="233">
        <v>0</v>
      </c>
      <c r="O55" s="223"/>
    </row>
    <row r="56" spans="1:15" x14ac:dyDescent="0.25">
      <c r="A56" s="234" t="s">
        <v>1241</v>
      </c>
      <c r="B56" s="235">
        <v>0</v>
      </c>
      <c r="C56" s="232">
        <v>0</v>
      </c>
      <c r="D56" s="232">
        <v>0</v>
      </c>
      <c r="E56" s="232">
        <v>0</v>
      </c>
      <c r="F56" s="232">
        <v>0</v>
      </c>
      <c r="G56" s="232">
        <v>0</v>
      </c>
      <c r="H56" s="232">
        <v>0</v>
      </c>
      <c r="I56" s="232">
        <v>0</v>
      </c>
      <c r="J56" s="232">
        <v>0</v>
      </c>
      <c r="K56" s="232">
        <v>0</v>
      </c>
      <c r="L56" s="232">
        <v>0</v>
      </c>
      <c r="M56" s="232">
        <v>0</v>
      </c>
      <c r="N56" s="233">
        <v>0</v>
      </c>
      <c r="O56" s="223"/>
    </row>
    <row r="57" spans="1:15" x14ac:dyDescent="0.25">
      <c r="A57" s="234" t="s">
        <v>1026</v>
      </c>
      <c r="B57" s="235">
        <v>0</v>
      </c>
      <c r="C57" s="232">
        <v>0</v>
      </c>
      <c r="D57" s="232">
        <v>0</v>
      </c>
      <c r="E57" s="232">
        <v>0</v>
      </c>
      <c r="F57" s="232">
        <v>0</v>
      </c>
      <c r="G57" s="232">
        <v>0</v>
      </c>
      <c r="H57" s="232">
        <v>0</v>
      </c>
      <c r="I57" s="232">
        <v>0</v>
      </c>
      <c r="J57" s="232">
        <v>0</v>
      </c>
      <c r="K57" s="232">
        <v>0</v>
      </c>
      <c r="L57" s="232">
        <v>0</v>
      </c>
      <c r="M57" s="232">
        <v>0</v>
      </c>
      <c r="N57" s="233">
        <v>0</v>
      </c>
      <c r="O57" s="223"/>
    </row>
    <row r="58" spans="1:15" ht="22.5" x14ac:dyDescent="0.25">
      <c r="A58" s="242" t="s">
        <v>1240</v>
      </c>
      <c r="B58" s="235">
        <v>0</v>
      </c>
      <c r="C58" s="232">
        <v>0</v>
      </c>
      <c r="D58" s="232">
        <v>0</v>
      </c>
      <c r="E58" s="232">
        <v>0</v>
      </c>
      <c r="F58" s="232">
        <v>0</v>
      </c>
      <c r="G58" s="232">
        <v>0</v>
      </c>
      <c r="H58" s="232">
        <v>0</v>
      </c>
      <c r="I58" s="232">
        <v>0</v>
      </c>
      <c r="J58" s="232">
        <v>0</v>
      </c>
      <c r="K58" s="232">
        <v>0</v>
      </c>
      <c r="L58" s="232">
        <v>0</v>
      </c>
      <c r="M58" s="232">
        <v>0</v>
      </c>
      <c r="N58" s="233">
        <v>0</v>
      </c>
      <c r="O58" s="223"/>
    </row>
    <row r="59" spans="1:15" ht="34.5" thickBot="1" x14ac:dyDescent="0.3">
      <c r="A59" s="242" t="s">
        <v>1028</v>
      </c>
      <c r="B59" s="235">
        <v>0</v>
      </c>
      <c r="C59" s="232">
        <v>0</v>
      </c>
      <c r="D59" s="232">
        <v>0</v>
      </c>
      <c r="E59" s="232">
        <v>0</v>
      </c>
      <c r="F59" s="232">
        <v>0</v>
      </c>
      <c r="G59" s="232">
        <v>0</v>
      </c>
      <c r="H59" s="232">
        <v>0</v>
      </c>
      <c r="I59" s="232">
        <v>0</v>
      </c>
      <c r="J59" s="232">
        <v>0</v>
      </c>
      <c r="K59" s="232">
        <v>0</v>
      </c>
      <c r="L59" s="232">
        <v>0</v>
      </c>
      <c r="M59" s="232">
        <v>0</v>
      </c>
      <c r="N59" s="233">
        <v>0</v>
      </c>
      <c r="O59" s="223"/>
    </row>
    <row r="60" spans="1:15" ht="23.25" thickBot="1" x14ac:dyDescent="0.3">
      <c r="A60" s="246" t="s">
        <v>1235</v>
      </c>
      <c r="B60" s="247">
        <v>0</v>
      </c>
      <c r="C60" s="250">
        <v>0</v>
      </c>
      <c r="D60" s="250">
        <v>0</v>
      </c>
      <c r="E60" s="250">
        <v>0</v>
      </c>
      <c r="F60" s="250">
        <v>0</v>
      </c>
      <c r="G60" s="250">
        <v>0</v>
      </c>
      <c r="H60" s="250">
        <v>0</v>
      </c>
      <c r="I60" s="250">
        <v>0</v>
      </c>
      <c r="J60" s="250">
        <v>0</v>
      </c>
      <c r="K60" s="250">
        <v>0</v>
      </c>
      <c r="L60" s="250">
        <v>0</v>
      </c>
      <c r="M60" s="250">
        <v>0</v>
      </c>
      <c r="N60" s="250">
        <v>0</v>
      </c>
      <c r="O60" s="223"/>
    </row>
    <row r="61" spans="1:15" x14ac:dyDescent="0.25">
      <c r="A61" s="226" t="s">
        <v>1243</v>
      </c>
      <c r="B61" s="251">
        <v>0</v>
      </c>
      <c r="C61" s="240">
        <v>0</v>
      </c>
      <c r="D61" s="240">
        <v>0</v>
      </c>
      <c r="E61" s="240">
        <v>0</v>
      </c>
      <c r="F61" s="240">
        <v>0</v>
      </c>
      <c r="G61" s="240">
        <v>0</v>
      </c>
      <c r="H61" s="240">
        <v>0</v>
      </c>
      <c r="I61" s="240">
        <v>0</v>
      </c>
      <c r="J61" s="240">
        <v>0</v>
      </c>
      <c r="K61" s="240">
        <v>0</v>
      </c>
      <c r="L61" s="240">
        <v>0</v>
      </c>
      <c r="M61" s="240">
        <v>0</v>
      </c>
      <c r="N61" s="241">
        <v>0</v>
      </c>
      <c r="O61" s="223"/>
    </row>
    <row r="62" spans="1:15" x14ac:dyDescent="0.25">
      <c r="A62" s="257" t="s">
        <v>1242</v>
      </c>
      <c r="B62" s="235">
        <v>0</v>
      </c>
      <c r="C62" s="232">
        <v>0</v>
      </c>
      <c r="D62" s="232">
        <v>0</v>
      </c>
      <c r="E62" s="232">
        <v>0</v>
      </c>
      <c r="F62" s="232">
        <v>0</v>
      </c>
      <c r="G62" s="232">
        <v>0</v>
      </c>
      <c r="H62" s="232">
        <v>0</v>
      </c>
      <c r="I62" s="232">
        <v>0</v>
      </c>
      <c r="J62" s="232">
        <v>0</v>
      </c>
      <c r="K62" s="232">
        <v>0</v>
      </c>
      <c r="L62" s="232">
        <v>0</v>
      </c>
      <c r="M62" s="232">
        <v>0</v>
      </c>
      <c r="N62" s="233">
        <v>0</v>
      </c>
      <c r="O62" s="223"/>
    </row>
    <row r="63" spans="1:15" ht="15.75" thickBot="1" x14ac:dyDescent="0.3">
      <c r="A63" s="236" t="s">
        <v>1031</v>
      </c>
      <c r="B63" s="258">
        <v>0</v>
      </c>
      <c r="C63" s="238">
        <v>0</v>
      </c>
      <c r="D63" s="238">
        <v>0</v>
      </c>
      <c r="E63" s="238">
        <v>0</v>
      </c>
      <c r="F63" s="238">
        <v>0</v>
      </c>
      <c r="G63" s="238">
        <v>0</v>
      </c>
      <c r="H63" s="238">
        <v>0</v>
      </c>
      <c r="I63" s="238">
        <v>0</v>
      </c>
      <c r="J63" s="238">
        <v>0</v>
      </c>
      <c r="K63" s="238">
        <v>0</v>
      </c>
      <c r="L63" s="238">
        <v>0</v>
      </c>
      <c r="M63" s="238">
        <v>0</v>
      </c>
      <c r="N63" s="239">
        <v>0</v>
      </c>
      <c r="O63" s="223"/>
    </row>
    <row r="64" spans="1:15" x14ac:dyDescent="0.25">
      <c r="A64" s="168"/>
      <c r="B64" s="261"/>
    </row>
    <row r="65" spans="1:4" x14ac:dyDescent="0.25">
      <c r="B65" s="262"/>
    </row>
    <row r="66" spans="1:4" x14ac:dyDescent="0.25">
      <c r="A66" s="252"/>
      <c r="B66" s="252"/>
      <c r="D66" s="252"/>
    </row>
    <row r="67" spans="1:4" x14ac:dyDescent="0.25">
      <c r="A67" s="252"/>
      <c r="B67" s="252"/>
      <c r="D67" s="252"/>
    </row>
    <row r="68" spans="1:4" x14ac:dyDescent="0.25">
      <c r="A68" s="252"/>
      <c r="B68" s="252"/>
      <c r="D68" s="252"/>
    </row>
    <row r="69" spans="1:4" x14ac:dyDescent="0.25">
      <c r="A69" s="252"/>
    </row>
    <row r="70" spans="1:4" x14ac:dyDescent="0.25">
      <c r="A70" s="253"/>
    </row>
  </sheetData>
  <mergeCells count="1">
    <mergeCell ref="A1:N1"/>
  </mergeCells>
  <pageMargins left="0.27559055118110237" right="0.19685039370078741" top="0.74803149606299213" bottom="0.74803149606299213" header="0.31496062992125984" footer="0.31496062992125984"/>
  <pageSetup scale="61" orientation="landscape" r:id="rId1"/>
  <headerFooter>
    <oddHeader>&amp;R&amp;P/&amp;N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Norma Ing 2</vt:lpstr>
      <vt:lpstr>Norma Ing</vt:lpstr>
      <vt:lpstr>PROYECCION</vt:lpstr>
      <vt:lpstr>Estructura</vt:lpstr>
      <vt:lpstr>FPI-3</vt:lpstr>
      <vt:lpstr>Formato 7a</vt:lpstr>
      <vt:lpstr>Formato 7c</vt:lpstr>
      <vt:lpstr>Calendario Ing</vt:lpstr>
      <vt:lpstr>'Calendario Ing'!Títulos_a_imprimir</vt:lpstr>
      <vt:lpstr>Estructura!Títulos_a_imprimir</vt:lpstr>
      <vt:lpstr>'Formato 7a'!Títulos_a_imprimir</vt:lpstr>
      <vt:lpstr>'Formato 7c'!Títulos_a_imprimir</vt:lpstr>
      <vt:lpstr>'FPI-3'!Títulos_a_imprimir</vt:lpstr>
      <vt:lpstr>'Norma Ing'!Títulos_a_imprimir</vt:lpstr>
      <vt:lpstr>'Norma Ing 2'!Títulos_a_imprimir</vt:lpstr>
      <vt:lpstr>PROYECCION!Títulos_a_imprimir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galvez peralta</dc:creator>
  <cp:lastModifiedBy>PC</cp:lastModifiedBy>
  <cp:lastPrinted>2025-05-16T00:02:37Z</cp:lastPrinted>
  <dcterms:created xsi:type="dcterms:W3CDTF">2017-09-05T01:47:13Z</dcterms:created>
  <dcterms:modified xsi:type="dcterms:W3CDTF">2025-05-16T00:03:10Z</dcterms:modified>
</cp:coreProperties>
</file>